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12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52" i="1" l="1"/>
  <c r="AC52" i="1"/>
  <c r="S52" i="1"/>
  <c r="C54" i="1"/>
  <c r="C53" i="1"/>
  <c r="AC54" i="1"/>
  <c r="AC53" i="1"/>
  <c r="X54" i="1"/>
  <c r="X53" i="1"/>
  <c r="S53" i="1"/>
  <c r="AF51" i="1"/>
  <c r="AG51" i="1"/>
  <c r="AE51" i="1"/>
  <c r="AA51" i="1"/>
  <c r="AB51" i="1"/>
  <c r="Z51" i="1"/>
  <c r="W51" i="1"/>
  <c r="U51" i="1"/>
  <c r="P51" i="1"/>
  <c r="I51" i="1"/>
  <c r="K51" i="1"/>
  <c r="M51" i="1"/>
  <c r="X38" i="1"/>
  <c r="S38" i="1"/>
  <c r="S37" i="1" s="1"/>
  <c r="S39" i="1"/>
  <c r="X42" i="1"/>
  <c r="X43" i="1"/>
  <c r="X44" i="1"/>
  <c r="X39" i="1"/>
  <c r="X40" i="1"/>
  <c r="AC45" i="1"/>
  <c r="AC37" i="1" s="1"/>
  <c r="X45" i="1"/>
  <c r="X37" i="1" s="1"/>
  <c r="AC47" i="1"/>
  <c r="AC48" i="1"/>
  <c r="AC49" i="1"/>
  <c r="AC50" i="1"/>
  <c r="AC46" i="1"/>
  <c r="X46" i="1"/>
  <c r="J47" i="1"/>
  <c r="J45" i="1" s="1"/>
  <c r="J48" i="1"/>
  <c r="J49" i="1"/>
  <c r="J46" i="1"/>
  <c r="AG45" i="1"/>
  <c r="AG37" i="1" s="1"/>
  <c r="AF45" i="1"/>
  <c r="AA45" i="1"/>
  <c r="G45" i="1"/>
  <c r="H45" i="1"/>
  <c r="I45" i="1"/>
  <c r="K45" i="1"/>
  <c r="K37" i="1" s="1"/>
  <c r="L45" i="1"/>
  <c r="M45" i="1"/>
  <c r="M37" i="1" s="1"/>
  <c r="F45" i="1"/>
  <c r="S40" i="1"/>
  <c r="S41" i="1"/>
  <c r="S42" i="1"/>
  <c r="J40" i="1"/>
  <c r="J41" i="1"/>
  <c r="J42" i="1"/>
  <c r="J43" i="1"/>
  <c r="J39" i="1"/>
  <c r="AB38" i="1"/>
  <c r="AB37" i="1" s="1"/>
  <c r="AA38" i="1"/>
  <c r="AA37" i="1" s="1"/>
  <c r="V38" i="1"/>
  <c r="J38" i="1"/>
  <c r="K38" i="1"/>
  <c r="L38" i="1"/>
  <c r="M38" i="1"/>
  <c r="G38" i="1"/>
  <c r="G37" i="1" s="1"/>
  <c r="L37" i="1"/>
  <c r="V37" i="1"/>
  <c r="AF37" i="1"/>
  <c r="AC33" i="1"/>
  <c r="AC34" i="1"/>
  <c r="AC35" i="1"/>
  <c r="AC32" i="1"/>
  <c r="AC29" i="1" s="1"/>
  <c r="S31" i="1"/>
  <c r="S30" i="1"/>
  <c r="N31" i="1"/>
  <c r="N36" i="1"/>
  <c r="N30" i="1"/>
  <c r="F30" i="1" s="1"/>
  <c r="F32" i="1"/>
  <c r="F34" i="1"/>
  <c r="F36" i="1"/>
  <c r="J31" i="1"/>
  <c r="J32" i="1"/>
  <c r="J33" i="1"/>
  <c r="J34" i="1"/>
  <c r="J35" i="1"/>
  <c r="J36" i="1"/>
  <c r="J30" i="1"/>
  <c r="Q29" i="1"/>
  <c r="V29" i="1"/>
  <c r="AF29" i="1"/>
  <c r="G29" i="1"/>
  <c r="J29" i="1"/>
  <c r="K29" i="1"/>
  <c r="L29" i="1"/>
  <c r="L51" i="1" s="1"/>
  <c r="N29" i="1"/>
  <c r="AC14" i="1"/>
  <c r="AC13" i="1" s="1"/>
  <c r="AC51" i="1" s="1"/>
  <c r="AC56" i="1" s="1"/>
  <c r="AC17" i="1"/>
  <c r="AC21" i="1"/>
  <c r="AC26" i="1"/>
  <c r="X17" i="1"/>
  <c r="X21" i="1"/>
  <c r="X23" i="1"/>
  <c r="X25" i="1"/>
  <c r="X26" i="1"/>
  <c r="S16" i="1"/>
  <c r="S17" i="1"/>
  <c r="S18" i="1"/>
  <c r="S20" i="1"/>
  <c r="S21" i="1"/>
  <c r="S22" i="1"/>
  <c r="S23" i="1"/>
  <c r="S25" i="1"/>
  <c r="S26" i="1"/>
  <c r="S28" i="1"/>
  <c r="S15" i="1"/>
  <c r="N16" i="1"/>
  <c r="N17" i="1"/>
  <c r="N18" i="1"/>
  <c r="N19" i="1"/>
  <c r="N20" i="1"/>
  <c r="N21" i="1"/>
  <c r="N22" i="1"/>
  <c r="N23" i="1"/>
  <c r="N24" i="1"/>
  <c r="N26" i="1"/>
  <c r="N27" i="1"/>
  <c r="N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I13" i="1"/>
  <c r="K13" i="1"/>
  <c r="L13" i="1"/>
  <c r="M13" i="1"/>
  <c r="P13" i="1"/>
  <c r="U13" i="1"/>
  <c r="W13" i="1"/>
  <c r="Z13" i="1"/>
  <c r="AA13" i="1"/>
  <c r="AB13" i="1"/>
  <c r="AE13" i="1"/>
  <c r="AF13" i="1"/>
  <c r="AG13" i="1"/>
  <c r="Z14" i="1"/>
  <c r="AA14" i="1"/>
  <c r="AB14" i="1"/>
  <c r="AE14" i="1"/>
  <c r="AF14" i="1"/>
  <c r="AG14" i="1"/>
  <c r="P14" i="1"/>
  <c r="Q14" i="1"/>
  <c r="Q13" i="1" s="1"/>
  <c r="Q51" i="1" s="1"/>
  <c r="U14" i="1"/>
  <c r="V14" i="1"/>
  <c r="V13" i="1" s="1"/>
  <c r="V51" i="1" s="1"/>
  <c r="W14" i="1"/>
  <c r="G14" i="1"/>
  <c r="G13" i="1" s="1"/>
  <c r="I14" i="1"/>
  <c r="J14" i="1"/>
  <c r="J13" i="1" s="1"/>
  <c r="K14" i="1"/>
  <c r="L14" i="1"/>
  <c r="M14" i="1"/>
  <c r="C52" i="1" l="1"/>
  <c r="G51" i="1"/>
  <c r="N14" i="1"/>
  <c r="N13" i="1" s="1"/>
  <c r="N51" i="1" s="1"/>
  <c r="N56" i="1" s="1"/>
  <c r="F44" i="1"/>
  <c r="J37" i="1"/>
  <c r="J51" i="1" s="1"/>
  <c r="F35" i="1"/>
  <c r="F31" i="1"/>
  <c r="S29" i="1"/>
  <c r="F33" i="1"/>
  <c r="F29" i="1" s="1"/>
  <c r="X14" i="1"/>
  <c r="X13" i="1" s="1"/>
  <c r="X51" i="1" s="1"/>
  <c r="X56" i="1" s="1"/>
  <c r="S14" i="1"/>
  <c r="S13" i="1" s="1"/>
  <c r="F15" i="1"/>
  <c r="F14" i="1" s="1"/>
  <c r="F13" i="1" s="1"/>
  <c r="S51" i="1" l="1"/>
  <c r="S56" i="1" s="1"/>
  <c r="F43" i="1"/>
  <c r="F42" i="1" l="1"/>
  <c r="F41" i="1" l="1"/>
  <c r="F40" i="1" l="1"/>
  <c r="F39" i="1" l="1"/>
  <c r="F38" i="1" s="1"/>
  <c r="F37" i="1" s="1"/>
  <c r="F51" i="1" s="1"/>
</calcChain>
</file>

<file path=xl/sharedStrings.xml><?xml version="1.0" encoding="utf-8"?>
<sst xmlns="http://schemas.openxmlformats.org/spreadsheetml/2006/main" count="147" uniqueCount="130">
  <si>
    <t>Формы контроля</t>
  </si>
  <si>
    <t>Экзамены</t>
  </si>
  <si>
    <t>Дифференцированные зачёты</t>
  </si>
  <si>
    <t>Зачёты</t>
  </si>
  <si>
    <t>Консультации (К)</t>
  </si>
  <si>
    <t>Во взаимодействии с преподавателем (ВП)</t>
  </si>
  <si>
    <t>в том числе</t>
  </si>
  <si>
    <t>Лабораторные и
практические занятия</t>
  </si>
  <si>
    <t>Промежуточная аттестация (ПА)</t>
  </si>
  <si>
    <t>Курс 1</t>
  </si>
  <si>
    <t>Семестр 1</t>
  </si>
  <si>
    <t>Семестр 2</t>
  </si>
  <si>
    <t>К</t>
  </si>
  <si>
    <t>ВП</t>
  </si>
  <si>
    <t>ПА</t>
  </si>
  <si>
    <t>Курс 2</t>
  </si>
  <si>
    <t>Семестр 3</t>
  </si>
  <si>
    <t>Семестр 4</t>
  </si>
  <si>
    <t>Индекс</t>
  </si>
  <si>
    <t>Наименование учебных
циклов, разделов,
дисциплин,
профессиональных модулей,
междисциплинарных курсов
(МДК), практик</t>
  </si>
  <si>
    <t>Распределение по курсам и семестрам, час</t>
  </si>
  <si>
    <t>ОП</t>
  </si>
  <si>
    <t>Литература</t>
  </si>
  <si>
    <t>Математика</t>
  </si>
  <si>
    <t>История</t>
  </si>
  <si>
    <t>Физика</t>
  </si>
  <si>
    <t>ПП</t>
  </si>
  <si>
    <t>Общепрофессиональный цикл</t>
  </si>
  <si>
    <t>ОП.01</t>
  </si>
  <si>
    <t>ОП.02</t>
  </si>
  <si>
    <t>ОП.03</t>
  </si>
  <si>
    <t>ОП.04</t>
  </si>
  <si>
    <t>ОП.05</t>
  </si>
  <si>
    <t>Охрана труда</t>
  </si>
  <si>
    <t>Профессиональный цикл</t>
  </si>
  <si>
    <t>МДК.01.01</t>
  </si>
  <si>
    <t>Учебная практика</t>
  </si>
  <si>
    <t>Всего часов во взаимодействии с преподавателем и самостоятельной работы</t>
  </si>
  <si>
    <t>Учебная и производственная практики (СВОД)</t>
  </si>
  <si>
    <t>П</t>
  </si>
  <si>
    <t>УП.00</t>
  </si>
  <si>
    <t>ПП.00</t>
  </si>
  <si>
    <t>Государственная итоговая аттестация, включающая демонстрационный экзамен</t>
  </si>
  <si>
    <t>ГИА.00</t>
  </si>
  <si>
    <t>ОБЩИЙ ОБЪЕМ ОБРАЗОВАТЕЛЬНОЙ ПРОГРАММЫ</t>
  </si>
  <si>
    <t xml:space="preserve">Экзаменов по дисциплинам и МДК (без учета физ. культуры)
</t>
  </si>
  <si>
    <t>Экзаменов квалификационных по ПМ</t>
  </si>
  <si>
    <t>Дифференцированных зачётов (без учета физ. культуры)</t>
  </si>
  <si>
    <t>ДЗ</t>
  </si>
  <si>
    <t>Зачетов (без учета физ. культуры)</t>
  </si>
  <si>
    <t>З</t>
  </si>
  <si>
    <t>СР</t>
  </si>
  <si>
    <t>УП. 01</t>
  </si>
  <si>
    <t>Производственная практика (по профессии)</t>
  </si>
  <si>
    <t>Иностранный язык в профессиональной деятельности</t>
  </si>
  <si>
    <t xml:space="preserve">Производственная практика </t>
  </si>
  <si>
    <t xml:space="preserve"> недель</t>
  </si>
  <si>
    <t>17 нед.</t>
  </si>
  <si>
    <t>Физическая культура/Адаптационная физическая культура</t>
  </si>
  <si>
    <t>Информатика</t>
  </si>
  <si>
    <t>в том числе в форме практической подготовки</t>
  </si>
  <si>
    <t>Обществознание</t>
  </si>
  <si>
    <t>2024/2025 уч. год</t>
  </si>
  <si>
    <t>Самостоятельная работа</t>
  </si>
  <si>
    <t>Теоретические занятия
(урок, лекция, семинар)</t>
  </si>
  <si>
    <t xml:space="preserve">ОБЩЕОБРАЗОВАТЕЛЬНАЯ
ПОДГОТОВКА
</t>
  </si>
  <si>
    <t>ОУПб.01</t>
  </si>
  <si>
    <t>ОУП.00</t>
  </si>
  <si>
    <t>Трудоемкость</t>
  </si>
  <si>
    <t xml:space="preserve">
Трудоемкость образовательной
программы (ОП)
</t>
  </si>
  <si>
    <t>ОУПб.02</t>
  </si>
  <si>
    <t>ОУПб.03</t>
  </si>
  <si>
    <t>ОУПб.04</t>
  </si>
  <si>
    <t>ОУПб.05</t>
  </si>
  <si>
    <t>ОУПб.06</t>
  </si>
  <si>
    <t>ОУПб.08</t>
  </si>
  <si>
    <t>ОУПб.09</t>
  </si>
  <si>
    <t>ОУПб.10</t>
  </si>
  <si>
    <t>ОУПб.12</t>
  </si>
  <si>
    <t>ОУПб.13</t>
  </si>
  <si>
    <t>Русский язык</t>
  </si>
  <si>
    <t>География</t>
  </si>
  <si>
    <t>Иностранный язык. Английский язык.</t>
  </si>
  <si>
    <t>Химия</t>
  </si>
  <si>
    <t>Биология</t>
  </si>
  <si>
    <t>ОУПп.11</t>
  </si>
  <si>
    <t>ОУПп.07</t>
  </si>
  <si>
    <t>Физическая культура</t>
  </si>
  <si>
    <t>ОП.00</t>
  </si>
  <si>
    <t xml:space="preserve">ПМ. 01 </t>
  </si>
  <si>
    <t>ПП. 01</t>
  </si>
  <si>
    <t>Производственная практика</t>
  </si>
  <si>
    <r>
      <t>ПМ.01 Э</t>
    </r>
    <r>
      <rPr>
        <b/>
        <sz val="9"/>
        <rFont val="Times New Roman"/>
        <family val="1"/>
        <charset val="204"/>
      </rPr>
      <t>кв</t>
    </r>
  </si>
  <si>
    <t>Экзамен (квалификационный) по              ПМ. 01</t>
  </si>
  <si>
    <t>Индивидуальный проект</t>
  </si>
  <si>
    <t>1 неделя</t>
  </si>
  <si>
    <t>Объем образовательной программы в академических часах</t>
  </si>
  <si>
    <t xml:space="preserve">Общая и неорганическая химия   </t>
  </si>
  <si>
    <t>Основы аналитической химии</t>
  </si>
  <si>
    <t xml:space="preserve">Безопасность жизнедеятельности  </t>
  </si>
  <si>
    <t>Подготовка рабочего места, лабораторных условий, средств измерений, испытательного оборудования, проб и растворов к проведению анализа в соответствии с требованиями нормативно-технической документации, требованиями охраны труда и экологической безопасности</t>
  </si>
  <si>
    <t>Подготовка рабочего места, лабораторных условий средств измерений, испытательного оборудования, проб и растворов для проведения химического анализа</t>
  </si>
  <si>
    <t>Проведение химических и физико-химических анализов</t>
  </si>
  <si>
    <t>ПМ.04</t>
  </si>
  <si>
    <t>Учебная практика (Техника лабораторных работ)</t>
  </si>
  <si>
    <t>МДК.04.01</t>
  </si>
  <si>
    <t>УП. 04</t>
  </si>
  <si>
    <t>ПП.04</t>
  </si>
  <si>
    <r>
      <t>ПМ.04 Э</t>
    </r>
    <r>
      <rPr>
        <b/>
        <sz val="9"/>
        <rFont val="Times New Roman"/>
        <family val="1"/>
        <charset val="204"/>
      </rPr>
      <t>кв</t>
    </r>
  </si>
  <si>
    <t>Экзамен (квалификационный) по               ПМ. 04</t>
  </si>
  <si>
    <t>Методы химического и физико-химического анализа</t>
  </si>
  <si>
    <t>ОП.06</t>
  </si>
  <si>
    <t>ОП.07</t>
  </si>
  <si>
    <t>Основы предпринимательства</t>
  </si>
  <si>
    <t>МДК.01.02</t>
  </si>
  <si>
    <t>МДК.01.03</t>
  </si>
  <si>
    <t>Основы приготовления проб и растворов различной концентрации</t>
  </si>
  <si>
    <t>Правила техники безопасности, промышленной санитарии и пожарной безопасности</t>
  </si>
  <si>
    <t>МДК.04.02</t>
  </si>
  <si>
    <t>Обработка и учет результатов химических анализов</t>
  </si>
  <si>
    <t>Общеобразовательные дисциплины</t>
  </si>
  <si>
    <t>21(2)/1 нед.</t>
  </si>
  <si>
    <t xml:space="preserve">8(8)/1 нед.
</t>
  </si>
  <si>
    <t>13(9)/1 нед.</t>
  </si>
  <si>
    <t>Э</t>
  </si>
  <si>
    <r>
      <t>Э</t>
    </r>
    <r>
      <rPr>
        <b/>
        <sz val="9"/>
        <color theme="1"/>
        <rFont val="Times New Roman"/>
        <family val="1"/>
        <charset val="204"/>
      </rPr>
      <t>к</t>
    </r>
  </si>
  <si>
    <t>Основы безопасности и защиты Родины</t>
  </si>
  <si>
    <t>2025/2026 уч. год</t>
  </si>
  <si>
    <t>3. План учебного процесса</t>
  </si>
  <si>
    <t xml:space="preserve">3.1. План учебного процесса 18.01.33 Лаборант по контролю качества сырья, реактивов, промежуточных  продуктов, готовой продукции, отходов производства (по отраслям)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</si>
</sst>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/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6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left" vertical="center"/>
    </xf>
    <xf numFmtId="0" fontId="3" fillId="5" borderId="0" xfId="0" applyFont="1" applyFill="1" applyAlignment="1">
      <alignment vertical="center" wrapText="1"/>
    </xf>
    <xf numFmtId="0" fontId="14" fillId="5" borderId="2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8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0"/>
  <sheetViews>
    <sheetView tabSelected="1" zoomScaleNormal="100" workbookViewId="0">
      <selection activeCell="A2" sqref="A2:AG2"/>
    </sheetView>
  </sheetViews>
  <sheetFormatPr defaultRowHeight="15" x14ac:dyDescent="0.25"/>
  <cols>
    <col min="1" max="1" width="10.42578125" customWidth="1"/>
    <col min="2" max="2" width="28.42578125" customWidth="1"/>
    <col min="3" max="3" width="5.140625" customWidth="1"/>
    <col min="4" max="4" width="5.7109375" customWidth="1"/>
    <col min="5" max="5" width="4.28515625" customWidth="1"/>
    <col min="6" max="6" width="6.7109375" customWidth="1"/>
    <col min="7" max="7" width="5.5703125" customWidth="1"/>
    <col min="8" max="8" width="4.140625" customWidth="1"/>
    <col min="9" max="9" width="4.28515625" customWidth="1"/>
    <col min="10" max="10" width="5.85546875" customWidth="1"/>
    <col min="11" max="11" width="6.42578125" customWidth="1"/>
    <col min="12" max="12" width="6.28515625" customWidth="1"/>
    <col min="13" max="13" width="4.85546875" customWidth="1"/>
    <col min="14" max="14" width="6.42578125" customWidth="1"/>
    <col min="15" max="15" width="5" customWidth="1"/>
    <col min="16" max="16" width="4.28515625" customWidth="1"/>
    <col min="17" max="17" width="4.5703125" customWidth="1"/>
    <col min="18" max="18" width="4.140625" customWidth="1"/>
    <col min="19" max="19" width="6.42578125" customWidth="1"/>
    <col min="20" max="20" width="4.140625" customWidth="1"/>
    <col min="21" max="21" width="4.28515625" customWidth="1"/>
    <col min="22" max="22" width="4.85546875" customWidth="1"/>
    <col min="23" max="23" width="5.140625" customWidth="1"/>
    <col min="24" max="24" width="6.5703125" customWidth="1"/>
    <col min="25" max="25" width="4.85546875" customWidth="1"/>
    <col min="26" max="26" width="4.28515625" customWidth="1"/>
    <col min="27" max="27" width="4.85546875" customWidth="1"/>
    <col min="28" max="28" width="5.140625" customWidth="1"/>
    <col min="29" max="29" width="6.5703125" customWidth="1"/>
    <col min="30" max="30" width="5.28515625" customWidth="1"/>
    <col min="31" max="31" width="4.7109375" customWidth="1"/>
    <col min="32" max="32" width="5" customWidth="1"/>
    <col min="33" max="33" width="4.5703125" customWidth="1"/>
  </cols>
  <sheetData>
    <row r="1" spans="1:36" ht="20.25" x14ac:dyDescent="0.25">
      <c r="A1" s="125" t="s">
        <v>128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</row>
    <row r="2" spans="1:36" ht="44.25" customHeight="1" x14ac:dyDescent="0.25">
      <c r="A2" s="126" t="s">
        <v>129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</row>
    <row r="3" spans="1:36" ht="29.25" customHeight="1" x14ac:dyDescent="0.25">
      <c r="A3" s="89" t="s">
        <v>18</v>
      </c>
      <c r="B3" s="111" t="s">
        <v>19</v>
      </c>
      <c r="C3" s="89" t="s">
        <v>0</v>
      </c>
      <c r="D3" s="89"/>
      <c r="E3" s="89"/>
      <c r="F3" s="112" t="s">
        <v>96</v>
      </c>
      <c r="G3" s="113"/>
      <c r="H3" s="113"/>
      <c r="I3" s="113"/>
      <c r="J3" s="113"/>
      <c r="K3" s="113"/>
      <c r="L3" s="113"/>
      <c r="M3" s="114"/>
      <c r="N3" s="89" t="s">
        <v>20</v>
      </c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</row>
    <row r="4" spans="1:36" ht="26.25" customHeight="1" x14ac:dyDescent="0.25">
      <c r="A4" s="89"/>
      <c r="B4" s="89"/>
      <c r="C4" s="116" t="s">
        <v>1</v>
      </c>
      <c r="D4" s="116" t="s">
        <v>2</v>
      </c>
      <c r="E4" s="116" t="s">
        <v>3</v>
      </c>
      <c r="F4" s="100" t="s">
        <v>69</v>
      </c>
      <c r="G4" s="82" t="s">
        <v>60</v>
      </c>
      <c r="H4" s="117" t="s">
        <v>63</v>
      </c>
      <c r="I4" s="116" t="s">
        <v>4</v>
      </c>
      <c r="J4" s="111" t="s">
        <v>5</v>
      </c>
      <c r="K4" s="111"/>
      <c r="L4" s="111"/>
      <c r="M4" s="100" t="s">
        <v>8</v>
      </c>
      <c r="N4" s="89" t="s">
        <v>9</v>
      </c>
      <c r="O4" s="89"/>
      <c r="P4" s="89"/>
      <c r="Q4" s="89"/>
      <c r="R4" s="89"/>
      <c r="S4" s="89"/>
      <c r="T4" s="89"/>
      <c r="U4" s="89"/>
      <c r="V4" s="89"/>
      <c r="W4" s="89"/>
      <c r="X4" s="89" t="s">
        <v>15</v>
      </c>
      <c r="Y4" s="89"/>
      <c r="Z4" s="89"/>
      <c r="AA4" s="89"/>
      <c r="AB4" s="89"/>
      <c r="AC4" s="89"/>
      <c r="AD4" s="89"/>
      <c r="AE4" s="89"/>
      <c r="AF4" s="89"/>
      <c r="AG4" s="89"/>
    </row>
    <row r="5" spans="1:36" ht="15" customHeight="1" x14ac:dyDescent="0.25">
      <c r="A5" s="89"/>
      <c r="B5" s="89"/>
      <c r="C5" s="116"/>
      <c r="D5" s="116"/>
      <c r="E5" s="116"/>
      <c r="F5" s="100"/>
      <c r="G5" s="83"/>
      <c r="H5" s="117"/>
      <c r="I5" s="116"/>
      <c r="J5" s="116" t="s">
        <v>68</v>
      </c>
      <c r="K5" s="115" t="s">
        <v>6</v>
      </c>
      <c r="L5" s="115"/>
      <c r="M5" s="100"/>
      <c r="N5" s="90" t="s">
        <v>62</v>
      </c>
      <c r="O5" s="90"/>
      <c r="P5" s="90"/>
      <c r="Q5" s="90"/>
      <c r="R5" s="90"/>
      <c r="S5" s="90"/>
      <c r="T5" s="90"/>
      <c r="U5" s="90"/>
      <c r="V5" s="90"/>
      <c r="W5" s="90"/>
      <c r="X5" s="90" t="s">
        <v>127</v>
      </c>
      <c r="Y5" s="90"/>
      <c r="Z5" s="90"/>
      <c r="AA5" s="90"/>
      <c r="AB5" s="90"/>
      <c r="AC5" s="90"/>
      <c r="AD5" s="90"/>
      <c r="AE5" s="90"/>
      <c r="AF5" s="90"/>
      <c r="AG5" s="90"/>
    </row>
    <row r="6" spans="1:36" ht="15" customHeight="1" x14ac:dyDescent="0.25">
      <c r="A6" s="89"/>
      <c r="B6" s="89"/>
      <c r="C6" s="116"/>
      <c r="D6" s="116"/>
      <c r="E6" s="116"/>
      <c r="F6" s="100"/>
      <c r="G6" s="83"/>
      <c r="H6" s="117"/>
      <c r="I6" s="116"/>
      <c r="J6" s="116"/>
      <c r="K6" s="82" t="s">
        <v>64</v>
      </c>
      <c r="L6" s="100" t="s">
        <v>7</v>
      </c>
      <c r="M6" s="100"/>
      <c r="N6" s="90" t="s">
        <v>10</v>
      </c>
      <c r="O6" s="90"/>
      <c r="P6" s="90"/>
      <c r="Q6" s="90"/>
      <c r="R6" s="90"/>
      <c r="S6" s="90" t="s">
        <v>11</v>
      </c>
      <c r="T6" s="90"/>
      <c r="U6" s="90"/>
      <c r="V6" s="90"/>
      <c r="W6" s="90"/>
      <c r="X6" s="90" t="s">
        <v>16</v>
      </c>
      <c r="Y6" s="90"/>
      <c r="Z6" s="90"/>
      <c r="AA6" s="90"/>
      <c r="AB6" s="90"/>
      <c r="AC6" s="90" t="s">
        <v>17</v>
      </c>
      <c r="AD6" s="90"/>
      <c r="AE6" s="90"/>
      <c r="AF6" s="90"/>
      <c r="AG6" s="90"/>
    </row>
    <row r="7" spans="1:36" x14ac:dyDescent="0.25">
      <c r="A7" s="89"/>
      <c r="B7" s="89"/>
      <c r="C7" s="116"/>
      <c r="D7" s="116"/>
      <c r="E7" s="116"/>
      <c r="F7" s="100"/>
      <c r="G7" s="83"/>
      <c r="H7" s="117"/>
      <c r="I7" s="116"/>
      <c r="J7" s="116"/>
      <c r="K7" s="83"/>
      <c r="L7" s="100"/>
      <c r="M7" s="100"/>
      <c r="N7" s="118" t="s">
        <v>57</v>
      </c>
      <c r="O7" s="90"/>
      <c r="P7" s="90"/>
      <c r="Q7" s="90"/>
      <c r="R7" s="90"/>
      <c r="S7" s="88" t="s">
        <v>121</v>
      </c>
      <c r="T7" s="88"/>
      <c r="U7" s="88"/>
      <c r="V7" s="88"/>
      <c r="W7" s="88"/>
      <c r="X7" s="91" t="s">
        <v>122</v>
      </c>
      <c r="Y7" s="92"/>
      <c r="Z7" s="92"/>
      <c r="AA7" s="92"/>
      <c r="AB7" s="93"/>
      <c r="AC7" s="88" t="s">
        <v>123</v>
      </c>
      <c r="AD7" s="88"/>
      <c r="AE7" s="88"/>
      <c r="AF7" s="88"/>
      <c r="AG7" s="88"/>
    </row>
    <row r="8" spans="1:36" ht="57.75" customHeight="1" x14ac:dyDescent="0.25">
      <c r="A8" s="89"/>
      <c r="B8" s="89"/>
      <c r="C8" s="116"/>
      <c r="D8" s="116"/>
      <c r="E8" s="116"/>
      <c r="F8" s="100"/>
      <c r="G8" s="83"/>
      <c r="H8" s="117"/>
      <c r="I8" s="116"/>
      <c r="J8" s="116"/>
      <c r="K8" s="83"/>
      <c r="L8" s="100"/>
      <c r="M8" s="100"/>
      <c r="N8" s="94" t="s">
        <v>68</v>
      </c>
      <c r="O8" s="111" t="s">
        <v>51</v>
      </c>
      <c r="P8" s="89" t="s">
        <v>12</v>
      </c>
      <c r="Q8" s="85" t="s">
        <v>13</v>
      </c>
      <c r="R8" s="85" t="s">
        <v>14</v>
      </c>
      <c r="S8" s="94" t="s">
        <v>68</v>
      </c>
      <c r="T8" s="97" t="s">
        <v>51</v>
      </c>
      <c r="U8" s="85" t="s">
        <v>12</v>
      </c>
      <c r="V8" s="85" t="s">
        <v>13</v>
      </c>
      <c r="W8" s="85" t="s">
        <v>14</v>
      </c>
      <c r="X8" s="94" t="s">
        <v>68</v>
      </c>
      <c r="Y8" s="97" t="s">
        <v>51</v>
      </c>
      <c r="Z8" s="85" t="s">
        <v>12</v>
      </c>
      <c r="AA8" s="85" t="s">
        <v>13</v>
      </c>
      <c r="AB8" s="85" t="s">
        <v>14</v>
      </c>
      <c r="AC8" s="94" t="s">
        <v>68</v>
      </c>
      <c r="AD8" s="97" t="s">
        <v>51</v>
      </c>
      <c r="AE8" s="85" t="s">
        <v>12</v>
      </c>
      <c r="AF8" s="85" t="s">
        <v>13</v>
      </c>
      <c r="AG8" s="85" t="s">
        <v>14</v>
      </c>
    </row>
    <row r="9" spans="1:36" ht="15" hidden="1" customHeight="1" x14ac:dyDescent="0.25">
      <c r="A9" s="89"/>
      <c r="B9" s="89"/>
      <c r="C9" s="116"/>
      <c r="D9" s="116"/>
      <c r="E9" s="116"/>
      <c r="F9" s="100"/>
      <c r="G9" s="83"/>
      <c r="H9" s="117"/>
      <c r="I9" s="116"/>
      <c r="J9" s="116"/>
      <c r="K9" s="83"/>
      <c r="L9" s="100"/>
      <c r="M9" s="100"/>
      <c r="N9" s="95"/>
      <c r="O9" s="111"/>
      <c r="P9" s="89"/>
      <c r="Q9" s="86"/>
      <c r="R9" s="86"/>
      <c r="S9" s="95"/>
      <c r="T9" s="98"/>
      <c r="U9" s="86"/>
      <c r="V9" s="86"/>
      <c r="W9" s="86"/>
      <c r="X9" s="95"/>
      <c r="Y9" s="98"/>
      <c r="Z9" s="86"/>
      <c r="AA9" s="86"/>
      <c r="AB9" s="86"/>
      <c r="AC9" s="95"/>
      <c r="AD9" s="98"/>
      <c r="AE9" s="86"/>
      <c r="AF9" s="86"/>
      <c r="AG9" s="86"/>
    </row>
    <row r="10" spans="1:36" ht="15" hidden="1" customHeight="1" x14ac:dyDescent="0.25">
      <c r="A10" s="89"/>
      <c r="B10" s="89"/>
      <c r="C10" s="116"/>
      <c r="D10" s="116"/>
      <c r="E10" s="116"/>
      <c r="F10" s="100"/>
      <c r="G10" s="83"/>
      <c r="H10" s="117"/>
      <c r="I10" s="116"/>
      <c r="J10" s="116"/>
      <c r="K10" s="83"/>
      <c r="L10" s="100"/>
      <c r="M10" s="100"/>
      <c r="N10" s="95"/>
      <c r="O10" s="111"/>
      <c r="P10" s="89"/>
      <c r="Q10" s="86"/>
      <c r="R10" s="86"/>
      <c r="S10" s="95"/>
      <c r="T10" s="98"/>
      <c r="U10" s="86"/>
      <c r="V10" s="86"/>
      <c r="W10" s="86"/>
      <c r="X10" s="95"/>
      <c r="Y10" s="98"/>
      <c r="Z10" s="86"/>
      <c r="AA10" s="86"/>
      <c r="AB10" s="86"/>
      <c r="AC10" s="95"/>
      <c r="AD10" s="98"/>
      <c r="AE10" s="86"/>
      <c r="AF10" s="86"/>
      <c r="AG10" s="86"/>
    </row>
    <row r="11" spans="1:36" ht="43.5" customHeight="1" x14ac:dyDescent="0.25">
      <c r="A11" s="89"/>
      <c r="B11" s="89"/>
      <c r="C11" s="116"/>
      <c r="D11" s="116"/>
      <c r="E11" s="116"/>
      <c r="F11" s="100"/>
      <c r="G11" s="84"/>
      <c r="H11" s="117"/>
      <c r="I11" s="116"/>
      <c r="J11" s="116"/>
      <c r="K11" s="84"/>
      <c r="L11" s="100"/>
      <c r="M11" s="100"/>
      <c r="N11" s="96"/>
      <c r="O11" s="111"/>
      <c r="P11" s="89"/>
      <c r="Q11" s="87"/>
      <c r="R11" s="87"/>
      <c r="S11" s="96"/>
      <c r="T11" s="99"/>
      <c r="U11" s="87"/>
      <c r="V11" s="87"/>
      <c r="W11" s="87"/>
      <c r="X11" s="96"/>
      <c r="Y11" s="99"/>
      <c r="Z11" s="87"/>
      <c r="AA11" s="87"/>
      <c r="AB11" s="87"/>
      <c r="AC11" s="96"/>
      <c r="AD11" s="99"/>
      <c r="AE11" s="87"/>
      <c r="AF11" s="87"/>
      <c r="AG11" s="87"/>
    </row>
    <row r="12" spans="1:36" x14ac:dyDescent="0.25">
      <c r="A12" s="18">
        <v>1</v>
      </c>
      <c r="B12" s="18">
        <v>2</v>
      </c>
      <c r="C12" s="18">
        <v>3</v>
      </c>
      <c r="D12" s="18">
        <v>4</v>
      </c>
      <c r="E12" s="18">
        <v>5</v>
      </c>
      <c r="F12" s="18">
        <v>6</v>
      </c>
      <c r="G12" s="18">
        <v>7</v>
      </c>
      <c r="H12" s="18">
        <v>8</v>
      </c>
      <c r="I12" s="18">
        <v>9</v>
      </c>
      <c r="J12" s="18">
        <v>10</v>
      </c>
      <c r="K12" s="18">
        <v>11</v>
      </c>
      <c r="L12" s="18">
        <v>12</v>
      </c>
      <c r="M12" s="18">
        <v>13</v>
      </c>
      <c r="N12" s="44">
        <v>14</v>
      </c>
      <c r="O12" s="18">
        <v>15</v>
      </c>
      <c r="P12" s="18">
        <v>16</v>
      </c>
      <c r="Q12" s="18">
        <v>17</v>
      </c>
      <c r="R12" s="18">
        <v>18</v>
      </c>
      <c r="S12" s="44">
        <v>19</v>
      </c>
      <c r="T12" s="18">
        <v>20</v>
      </c>
      <c r="U12" s="18">
        <v>21</v>
      </c>
      <c r="V12" s="18">
        <v>22</v>
      </c>
      <c r="W12" s="18">
        <v>23</v>
      </c>
      <c r="X12" s="44">
        <v>24</v>
      </c>
      <c r="Y12" s="18">
        <v>25</v>
      </c>
      <c r="Z12" s="18">
        <v>26</v>
      </c>
      <c r="AA12" s="18">
        <v>27</v>
      </c>
      <c r="AB12" s="18">
        <v>28</v>
      </c>
      <c r="AC12" s="44">
        <v>29</v>
      </c>
      <c r="AD12" s="18">
        <v>30</v>
      </c>
      <c r="AE12" s="18">
        <v>31</v>
      </c>
      <c r="AF12" s="18">
        <v>32</v>
      </c>
      <c r="AG12" s="18">
        <v>33</v>
      </c>
    </row>
    <row r="13" spans="1:36" ht="27.75" customHeight="1" x14ac:dyDescent="0.25">
      <c r="A13" s="16" t="s">
        <v>21</v>
      </c>
      <c r="B13" s="65" t="s">
        <v>65</v>
      </c>
      <c r="C13" s="17"/>
      <c r="D13" s="17"/>
      <c r="E13" s="17"/>
      <c r="F13" s="17">
        <f>F14</f>
        <v>1476</v>
      </c>
      <c r="G13" s="17">
        <f t="shared" ref="G13:AG13" si="0">G14</f>
        <v>672</v>
      </c>
      <c r="H13" s="17"/>
      <c r="I13" s="17">
        <f t="shared" si="0"/>
        <v>44</v>
      </c>
      <c r="J13" s="17">
        <f t="shared" si="0"/>
        <v>1374</v>
      </c>
      <c r="K13" s="17">
        <f t="shared" si="0"/>
        <v>702</v>
      </c>
      <c r="L13" s="17">
        <f t="shared" si="0"/>
        <v>672</v>
      </c>
      <c r="M13" s="17">
        <f t="shared" si="0"/>
        <v>28</v>
      </c>
      <c r="N13" s="17">
        <f t="shared" si="0"/>
        <v>536</v>
      </c>
      <c r="O13" s="17"/>
      <c r="P13" s="17">
        <f t="shared" si="0"/>
        <v>6</v>
      </c>
      <c r="Q13" s="17">
        <f t="shared" si="0"/>
        <v>530</v>
      </c>
      <c r="R13" s="17"/>
      <c r="S13" s="17">
        <f t="shared" si="0"/>
        <v>604</v>
      </c>
      <c r="T13" s="17"/>
      <c r="U13" s="17">
        <f t="shared" si="0"/>
        <v>14</v>
      </c>
      <c r="V13" s="17">
        <f t="shared" si="0"/>
        <v>580</v>
      </c>
      <c r="W13" s="17">
        <f t="shared" si="0"/>
        <v>10</v>
      </c>
      <c r="X13" s="17">
        <f t="shared" si="0"/>
        <v>198</v>
      </c>
      <c r="Y13" s="17"/>
      <c r="Z13" s="17">
        <f t="shared" si="0"/>
        <v>10</v>
      </c>
      <c r="AA13" s="17">
        <f t="shared" si="0"/>
        <v>182</v>
      </c>
      <c r="AB13" s="17">
        <f t="shared" si="0"/>
        <v>6</v>
      </c>
      <c r="AC13" s="17">
        <f t="shared" si="0"/>
        <v>138</v>
      </c>
      <c r="AD13" s="17"/>
      <c r="AE13" s="17">
        <f t="shared" si="0"/>
        <v>14</v>
      </c>
      <c r="AF13" s="17">
        <f t="shared" si="0"/>
        <v>112</v>
      </c>
      <c r="AG13" s="17">
        <f t="shared" si="0"/>
        <v>12</v>
      </c>
    </row>
    <row r="14" spans="1:36" ht="25.5" x14ac:dyDescent="0.25">
      <c r="A14" s="64" t="s">
        <v>67</v>
      </c>
      <c r="B14" s="63" t="s">
        <v>120</v>
      </c>
      <c r="C14" s="15"/>
      <c r="D14" s="15"/>
      <c r="E14" s="15"/>
      <c r="F14" s="15">
        <f>F15+F16+F17+F18+F19+F20+F21+F22+F23+F24+F25+F26+F27+F28</f>
        <v>1476</v>
      </c>
      <c r="G14" s="15">
        <f t="shared" ref="G14:N14" si="1">G15+G16+G17+G18+G19+G20+G21+G22+G23+G24+G25+G26+G27+G28</f>
        <v>672</v>
      </c>
      <c r="H14" s="15"/>
      <c r="I14" s="15">
        <f t="shared" si="1"/>
        <v>44</v>
      </c>
      <c r="J14" s="15">
        <f t="shared" si="1"/>
        <v>1374</v>
      </c>
      <c r="K14" s="15">
        <f t="shared" si="1"/>
        <v>702</v>
      </c>
      <c r="L14" s="15">
        <f t="shared" si="1"/>
        <v>672</v>
      </c>
      <c r="M14" s="15">
        <f t="shared" si="1"/>
        <v>28</v>
      </c>
      <c r="N14" s="15">
        <f t="shared" si="1"/>
        <v>536</v>
      </c>
      <c r="O14" s="15"/>
      <c r="P14" s="15">
        <f t="shared" ref="P14" si="2">P15+P16+P17+P18+P19+P20+P21+P22+P23+P24+P25+P26+P27+P28</f>
        <v>6</v>
      </c>
      <c r="Q14" s="15">
        <f t="shared" ref="Q14" si="3">Q15+Q16+Q17+Q18+Q19+Q20+Q21+Q22+Q23+Q24+Q25+Q26+Q27+Q28</f>
        <v>530</v>
      </c>
      <c r="R14" s="15"/>
      <c r="S14" s="15">
        <f t="shared" ref="S14" si="4">S15+S16+S17+S18+S19+S20+S21+S22+S23+S24+S25+S26+S27+S28</f>
        <v>604</v>
      </c>
      <c r="T14" s="15"/>
      <c r="U14" s="15">
        <f t="shared" ref="U14" si="5">U15+U16+U17+U18+U19+U20+U21+U22+U23+U24+U25+U26+U27+U28</f>
        <v>14</v>
      </c>
      <c r="V14" s="15">
        <f t="shared" ref="V14" si="6">V15+V16+V17+V18+V19+V20+V21+V22+V23+V24+V25+V26+V27+V28</f>
        <v>580</v>
      </c>
      <c r="W14" s="15">
        <f t="shared" ref="W14" si="7">W15+W16+W17+W18+W19+W20+W21+W22+W23+W24+W25+W26+W27+W28</f>
        <v>10</v>
      </c>
      <c r="X14" s="15">
        <f t="shared" ref="X14" si="8">X15+X16+X17+X18+X19+X20+X21+X22+X23+X24+X25+X26+X27+X28</f>
        <v>198</v>
      </c>
      <c r="Y14" s="15"/>
      <c r="Z14" s="15">
        <f t="shared" ref="Z14" si="9">Z15+Z16+Z17+Z18+Z19+Z20+Z21+Z22+Z23+Z24+Z25+Z26+Z27+Z28</f>
        <v>10</v>
      </c>
      <c r="AA14" s="15">
        <f t="shared" ref="AA14" si="10">AA15+AA16+AA17+AA18+AA19+AA20+AA21+AA22+AA23+AA24+AA25+AA26+AA27+AA28</f>
        <v>182</v>
      </c>
      <c r="AB14" s="15">
        <f t="shared" ref="AB14" si="11">AB15+AB16+AB17+AB18+AB19+AB20+AB21+AB22+AB23+AB24+AB25+AB26+AB27+AB28</f>
        <v>6</v>
      </c>
      <c r="AC14" s="15">
        <f t="shared" ref="AC14" si="12">AC15+AC16+AC17+AC18+AC19+AC20+AC21+AC22+AC23+AC24+AC25+AC26+AC27+AC28</f>
        <v>138</v>
      </c>
      <c r="AD14" s="15"/>
      <c r="AE14" s="15">
        <f t="shared" ref="AE14" si="13">AE15+AE16+AE17+AE18+AE19+AE20+AE21+AE22+AE23+AE24+AE25+AE26+AE27+AE28</f>
        <v>14</v>
      </c>
      <c r="AF14" s="15">
        <f t="shared" ref="AF14" si="14">AF15+AF16+AF17+AF18+AF19+AF20+AF21+AF22+AF23+AF24+AF25+AF26+AF27+AF28</f>
        <v>112</v>
      </c>
      <c r="AG14" s="15">
        <f t="shared" ref="AG14" si="15">AG15+AG16+AG17+AG18+AG19+AG20+AG21+AG22+AG23+AG24+AG25+AG26+AG27+AG28</f>
        <v>12</v>
      </c>
      <c r="AJ14" s="32"/>
    </row>
    <row r="15" spans="1:36" x14ac:dyDescent="0.25">
      <c r="A15" s="1" t="s">
        <v>66</v>
      </c>
      <c r="B15" s="19" t="s">
        <v>80</v>
      </c>
      <c r="C15" s="21">
        <v>2</v>
      </c>
      <c r="D15" s="21"/>
      <c r="E15" s="21"/>
      <c r="F15" s="24">
        <f>N15+S15+X15+AC15</f>
        <v>108</v>
      </c>
      <c r="G15" s="62">
        <v>36</v>
      </c>
      <c r="H15" s="21"/>
      <c r="I15" s="21">
        <v>8</v>
      </c>
      <c r="J15" s="21">
        <f>K15+L15</f>
        <v>96</v>
      </c>
      <c r="K15" s="61">
        <v>60</v>
      </c>
      <c r="L15" s="61">
        <v>36</v>
      </c>
      <c r="M15" s="1">
        <v>4</v>
      </c>
      <c r="N15" s="11">
        <f>O15+P15+Q15+R15</f>
        <v>24</v>
      </c>
      <c r="O15" s="21"/>
      <c r="P15" s="21"/>
      <c r="Q15" s="21">
        <v>24</v>
      </c>
      <c r="R15" s="21"/>
      <c r="S15" s="11">
        <f>T15+U15+V15+W15</f>
        <v>84</v>
      </c>
      <c r="T15" s="21"/>
      <c r="U15" s="21">
        <v>8</v>
      </c>
      <c r="V15" s="21">
        <v>72</v>
      </c>
      <c r="W15" s="21">
        <v>4</v>
      </c>
      <c r="X15" s="11"/>
      <c r="Y15" s="21"/>
      <c r="Z15" s="21"/>
      <c r="AA15" s="21"/>
      <c r="AB15" s="21"/>
      <c r="AC15" s="11"/>
      <c r="AD15" s="21"/>
      <c r="AE15" s="21"/>
      <c r="AF15" s="21"/>
      <c r="AG15" s="21"/>
    </row>
    <row r="16" spans="1:36" x14ac:dyDescent="0.25">
      <c r="A16" s="1" t="s">
        <v>70</v>
      </c>
      <c r="B16" s="19" t="s">
        <v>22</v>
      </c>
      <c r="C16" s="21"/>
      <c r="D16" s="21">
        <v>2</v>
      </c>
      <c r="E16" s="21"/>
      <c r="F16" s="80">
        <f t="shared" ref="F16:F28" si="16">N16+S16+X16+AC16</f>
        <v>108</v>
      </c>
      <c r="G16" s="62">
        <v>54</v>
      </c>
      <c r="H16" s="21"/>
      <c r="I16" s="21"/>
      <c r="J16" s="80">
        <f t="shared" ref="J16:J28" si="17">K16+L16</f>
        <v>108</v>
      </c>
      <c r="K16" s="61">
        <v>54</v>
      </c>
      <c r="L16" s="61">
        <v>54</v>
      </c>
      <c r="M16" s="21"/>
      <c r="N16" s="11">
        <f t="shared" ref="N16:N27" si="18">O16+P16+Q16+R16</f>
        <v>36</v>
      </c>
      <c r="O16" s="21"/>
      <c r="P16" s="21"/>
      <c r="Q16" s="21">
        <v>36</v>
      </c>
      <c r="R16" s="21"/>
      <c r="S16" s="11">
        <f t="shared" ref="S16:S28" si="19">T16+U16+V16+W16</f>
        <v>72</v>
      </c>
      <c r="T16" s="21"/>
      <c r="U16" s="21"/>
      <c r="V16" s="21">
        <v>72</v>
      </c>
      <c r="W16" s="21"/>
      <c r="X16" s="11"/>
      <c r="Y16" s="21"/>
      <c r="Z16" s="21"/>
      <c r="AA16" s="21"/>
      <c r="AB16" s="21"/>
      <c r="AC16" s="11"/>
      <c r="AD16" s="21"/>
      <c r="AE16" s="21"/>
      <c r="AF16" s="21"/>
      <c r="AG16" s="21"/>
    </row>
    <row r="17" spans="1:33" x14ac:dyDescent="0.25">
      <c r="A17" s="1" t="s">
        <v>71</v>
      </c>
      <c r="B17" s="19" t="s">
        <v>24</v>
      </c>
      <c r="C17" s="21">
        <v>4</v>
      </c>
      <c r="D17" s="21"/>
      <c r="E17" s="21"/>
      <c r="F17" s="80">
        <f t="shared" si="16"/>
        <v>136</v>
      </c>
      <c r="G17" s="10">
        <v>38</v>
      </c>
      <c r="H17" s="23"/>
      <c r="I17" s="47">
        <v>4</v>
      </c>
      <c r="J17" s="80">
        <f t="shared" si="17"/>
        <v>124</v>
      </c>
      <c r="K17" s="61">
        <v>86</v>
      </c>
      <c r="L17" s="10">
        <v>38</v>
      </c>
      <c r="M17" s="47">
        <v>6</v>
      </c>
      <c r="N17" s="11">
        <f t="shared" si="18"/>
        <v>34</v>
      </c>
      <c r="O17" s="21"/>
      <c r="P17" s="21"/>
      <c r="Q17" s="21">
        <v>34</v>
      </c>
      <c r="R17" s="21"/>
      <c r="S17" s="11">
        <f t="shared" si="19"/>
        <v>42</v>
      </c>
      <c r="T17" s="21"/>
      <c r="U17" s="21"/>
      <c r="V17" s="21">
        <v>42</v>
      </c>
      <c r="W17" s="21"/>
      <c r="X17" s="11">
        <f t="shared" ref="X17:X26" si="20">Y17+Z17+AA17+AB17</f>
        <v>30</v>
      </c>
      <c r="Y17" s="21"/>
      <c r="Z17" s="21"/>
      <c r="AA17" s="21">
        <v>30</v>
      </c>
      <c r="AB17" s="21"/>
      <c r="AC17" s="11">
        <f t="shared" ref="AC17:AC26" si="21">AD17+AE17+AF17+AG17</f>
        <v>30</v>
      </c>
      <c r="AD17" s="21"/>
      <c r="AE17" s="21">
        <v>4</v>
      </c>
      <c r="AF17" s="21">
        <v>20</v>
      </c>
      <c r="AG17" s="21">
        <v>6</v>
      </c>
    </row>
    <row r="18" spans="1:33" x14ac:dyDescent="0.25">
      <c r="A18" s="1" t="s">
        <v>72</v>
      </c>
      <c r="B18" s="14" t="s">
        <v>61</v>
      </c>
      <c r="C18" s="21"/>
      <c r="D18" s="21">
        <v>2</v>
      </c>
      <c r="E18" s="21"/>
      <c r="F18" s="80">
        <f t="shared" si="16"/>
        <v>72</v>
      </c>
      <c r="G18" s="62">
        <v>36</v>
      </c>
      <c r="H18" s="21"/>
      <c r="I18" s="21"/>
      <c r="J18" s="80">
        <f t="shared" si="17"/>
        <v>72</v>
      </c>
      <c r="K18" s="61">
        <v>36</v>
      </c>
      <c r="L18" s="61">
        <v>36</v>
      </c>
      <c r="M18" s="21"/>
      <c r="N18" s="11">
        <f t="shared" si="18"/>
        <v>30</v>
      </c>
      <c r="O18" s="21"/>
      <c r="P18" s="21"/>
      <c r="Q18" s="10">
        <v>30</v>
      </c>
      <c r="R18" s="21"/>
      <c r="S18" s="11">
        <f t="shared" si="19"/>
        <v>42</v>
      </c>
      <c r="T18" s="21"/>
      <c r="U18" s="21"/>
      <c r="V18" s="21">
        <v>42</v>
      </c>
      <c r="W18" s="21"/>
      <c r="X18" s="11"/>
      <c r="Y18" s="21"/>
      <c r="Z18" s="21"/>
      <c r="AA18" s="21"/>
      <c r="AB18" s="21"/>
      <c r="AC18" s="11"/>
      <c r="AD18" s="21"/>
      <c r="AE18" s="21"/>
      <c r="AF18" s="21"/>
      <c r="AG18" s="21"/>
    </row>
    <row r="19" spans="1:33" ht="15.75" customHeight="1" x14ac:dyDescent="0.25">
      <c r="A19" s="1" t="s">
        <v>73</v>
      </c>
      <c r="B19" s="14" t="s">
        <v>81</v>
      </c>
      <c r="C19" s="21"/>
      <c r="D19" s="21">
        <v>1</v>
      </c>
      <c r="E19" s="21"/>
      <c r="F19" s="80">
        <f t="shared" si="16"/>
        <v>36</v>
      </c>
      <c r="G19" s="62">
        <v>14</v>
      </c>
      <c r="H19" s="21"/>
      <c r="I19" s="21"/>
      <c r="J19" s="80">
        <f t="shared" si="17"/>
        <v>36</v>
      </c>
      <c r="K19" s="79">
        <v>22</v>
      </c>
      <c r="L19" s="79">
        <v>14</v>
      </c>
      <c r="M19" s="21"/>
      <c r="N19" s="11">
        <f t="shared" si="18"/>
        <v>36</v>
      </c>
      <c r="O19" s="21"/>
      <c r="P19" s="21"/>
      <c r="Q19" s="10">
        <v>36</v>
      </c>
      <c r="R19" s="21"/>
      <c r="S19" s="11"/>
      <c r="T19" s="21"/>
      <c r="U19" s="21"/>
      <c r="V19" s="21"/>
      <c r="W19" s="21"/>
      <c r="X19" s="11"/>
      <c r="Y19" s="21"/>
      <c r="Z19" s="21"/>
      <c r="AA19" s="21"/>
      <c r="AB19" s="21"/>
      <c r="AC19" s="11"/>
      <c r="AD19" s="21"/>
      <c r="AE19" s="21"/>
      <c r="AF19" s="21"/>
      <c r="AG19" s="21"/>
    </row>
    <row r="20" spans="1:33" ht="14.25" customHeight="1" x14ac:dyDescent="0.25">
      <c r="A20" s="1" t="s">
        <v>74</v>
      </c>
      <c r="B20" s="14" t="s">
        <v>82</v>
      </c>
      <c r="C20" s="24"/>
      <c r="D20" s="24">
        <v>2</v>
      </c>
      <c r="E20" s="24"/>
      <c r="F20" s="80">
        <f t="shared" si="16"/>
        <v>72</v>
      </c>
      <c r="G20" s="62">
        <v>70</v>
      </c>
      <c r="H20" s="24"/>
      <c r="I20" s="24"/>
      <c r="J20" s="80">
        <f t="shared" si="17"/>
        <v>72</v>
      </c>
      <c r="K20" s="61">
        <v>2</v>
      </c>
      <c r="L20" s="61">
        <v>70</v>
      </c>
      <c r="M20" s="24"/>
      <c r="N20" s="11">
        <f t="shared" si="18"/>
        <v>36</v>
      </c>
      <c r="O20" s="24"/>
      <c r="P20" s="24"/>
      <c r="Q20" s="24">
        <v>36</v>
      </c>
      <c r="R20" s="24"/>
      <c r="S20" s="11">
        <f t="shared" si="19"/>
        <v>36</v>
      </c>
      <c r="T20" s="24"/>
      <c r="U20" s="24"/>
      <c r="V20" s="24">
        <v>36</v>
      </c>
      <c r="W20" s="24"/>
      <c r="X20" s="11"/>
      <c r="Y20" s="24"/>
      <c r="Z20" s="24"/>
      <c r="AA20" s="24"/>
      <c r="AB20" s="24"/>
      <c r="AC20" s="11"/>
      <c r="AD20" s="24"/>
      <c r="AE20" s="24"/>
      <c r="AF20" s="24"/>
      <c r="AG20" s="24"/>
    </row>
    <row r="21" spans="1:33" ht="15" customHeight="1" x14ac:dyDescent="0.25">
      <c r="A21" s="1" t="s">
        <v>86</v>
      </c>
      <c r="B21" s="14" t="s">
        <v>23</v>
      </c>
      <c r="C21" s="24">
        <v>4</v>
      </c>
      <c r="D21" s="24"/>
      <c r="E21" s="24"/>
      <c r="F21" s="80">
        <f t="shared" si="16"/>
        <v>232</v>
      </c>
      <c r="G21" s="62">
        <v>50</v>
      </c>
      <c r="H21" s="24"/>
      <c r="I21" s="24">
        <v>10</v>
      </c>
      <c r="J21" s="80">
        <f t="shared" si="17"/>
        <v>216</v>
      </c>
      <c r="K21" s="61">
        <v>166</v>
      </c>
      <c r="L21" s="61">
        <v>50</v>
      </c>
      <c r="M21" s="24">
        <v>6</v>
      </c>
      <c r="N21" s="11">
        <f t="shared" si="18"/>
        <v>72</v>
      </c>
      <c r="O21" s="24"/>
      <c r="P21" s="24"/>
      <c r="Q21" s="24">
        <v>72</v>
      </c>
      <c r="R21" s="24"/>
      <c r="S21" s="11">
        <f t="shared" si="19"/>
        <v>40</v>
      </c>
      <c r="T21" s="24"/>
      <c r="U21" s="24"/>
      <c r="V21" s="24">
        <v>40</v>
      </c>
      <c r="W21" s="24"/>
      <c r="X21" s="11">
        <f t="shared" si="20"/>
        <v>50</v>
      </c>
      <c r="Y21" s="24"/>
      <c r="Z21" s="24"/>
      <c r="AA21" s="24">
        <v>50</v>
      </c>
      <c r="AB21" s="24"/>
      <c r="AC21" s="11">
        <f t="shared" si="21"/>
        <v>70</v>
      </c>
      <c r="AD21" s="24"/>
      <c r="AE21" s="24">
        <v>10</v>
      </c>
      <c r="AF21" s="24">
        <v>54</v>
      </c>
      <c r="AG21" s="24">
        <v>6</v>
      </c>
    </row>
    <row r="22" spans="1:33" ht="15" customHeight="1" x14ac:dyDescent="0.25">
      <c r="A22" s="1" t="s">
        <v>75</v>
      </c>
      <c r="B22" s="14" t="s">
        <v>59</v>
      </c>
      <c r="C22" s="24">
        <v>2</v>
      </c>
      <c r="D22" s="24"/>
      <c r="E22" s="24"/>
      <c r="F22" s="80">
        <f t="shared" si="16"/>
        <v>144</v>
      </c>
      <c r="G22" s="62">
        <v>98</v>
      </c>
      <c r="H22" s="24"/>
      <c r="I22" s="24">
        <v>6</v>
      </c>
      <c r="J22" s="80">
        <f t="shared" si="17"/>
        <v>132</v>
      </c>
      <c r="K22" s="61">
        <v>34</v>
      </c>
      <c r="L22" s="61">
        <v>98</v>
      </c>
      <c r="M22" s="24">
        <v>6</v>
      </c>
      <c r="N22" s="11">
        <f t="shared" si="18"/>
        <v>56</v>
      </c>
      <c r="O22" s="24"/>
      <c r="P22" s="24"/>
      <c r="Q22" s="24">
        <v>56</v>
      </c>
      <c r="R22" s="24"/>
      <c r="S22" s="11">
        <f t="shared" si="19"/>
        <v>88</v>
      </c>
      <c r="T22" s="24"/>
      <c r="U22" s="24">
        <v>6</v>
      </c>
      <c r="V22" s="24">
        <v>76</v>
      </c>
      <c r="W22" s="24">
        <v>6</v>
      </c>
      <c r="X22" s="11"/>
      <c r="Y22" s="24"/>
      <c r="Z22" s="24"/>
      <c r="AA22" s="24"/>
      <c r="AB22" s="24"/>
      <c r="AC22" s="11"/>
      <c r="AD22" s="24"/>
      <c r="AE22" s="24"/>
      <c r="AF22" s="24"/>
      <c r="AG22" s="24"/>
    </row>
    <row r="23" spans="1:33" ht="43.5" customHeight="1" x14ac:dyDescent="0.25">
      <c r="A23" s="1" t="s">
        <v>76</v>
      </c>
      <c r="B23" s="2" t="s">
        <v>58</v>
      </c>
      <c r="C23" s="24"/>
      <c r="D23" s="24">
        <v>3</v>
      </c>
      <c r="E23" s="47">
        <v>1.2</v>
      </c>
      <c r="F23" s="80">
        <f t="shared" si="16"/>
        <v>72</v>
      </c>
      <c r="G23" s="62">
        <v>70</v>
      </c>
      <c r="H23" s="24"/>
      <c r="I23" s="24"/>
      <c r="J23" s="80">
        <f t="shared" si="17"/>
        <v>72</v>
      </c>
      <c r="K23" s="61">
        <v>2</v>
      </c>
      <c r="L23" s="61">
        <v>70</v>
      </c>
      <c r="M23" s="24"/>
      <c r="N23" s="11">
        <f t="shared" si="18"/>
        <v>24</v>
      </c>
      <c r="O23" s="24"/>
      <c r="P23" s="24"/>
      <c r="Q23" s="24">
        <v>24</v>
      </c>
      <c r="R23" s="24"/>
      <c r="S23" s="11">
        <f t="shared" si="19"/>
        <v>24</v>
      </c>
      <c r="T23" s="24"/>
      <c r="U23" s="24"/>
      <c r="V23" s="24">
        <v>24</v>
      </c>
      <c r="W23" s="24"/>
      <c r="X23" s="11">
        <f t="shared" si="20"/>
        <v>24</v>
      </c>
      <c r="Y23" s="24"/>
      <c r="Z23" s="24"/>
      <c r="AA23" s="24">
        <v>24</v>
      </c>
      <c r="AB23" s="24"/>
      <c r="AC23" s="11"/>
      <c r="AD23" s="24"/>
      <c r="AE23" s="24"/>
      <c r="AF23" s="24"/>
      <c r="AG23" s="24"/>
    </row>
    <row r="24" spans="1:33" ht="27.75" customHeight="1" x14ac:dyDescent="0.25">
      <c r="A24" s="1" t="s">
        <v>77</v>
      </c>
      <c r="B24" s="20" t="s">
        <v>126</v>
      </c>
      <c r="C24" s="21"/>
      <c r="D24" s="21">
        <v>1</v>
      </c>
      <c r="E24" s="21"/>
      <c r="F24" s="80">
        <f t="shared" si="16"/>
        <v>68</v>
      </c>
      <c r="G24" s="66">
        <v>48</v>
      </c>
      <c r="H24" s="21"/>
      <c r="I24" s="21">
        <v>6</v>
      </c>
      <c r="J24" s="80">
        <f t="shared" si="17"/>
        <v>68</v>
      </c>
      <c r="K24" s="61">
        <v>20</v>
      </c>
      <c r="L24" s="61">
        <v>48</v>
      </c>
      <c r="M24" s="21"/>
      <c r="N24" s="11">
        <f t="shared" si="18"/>
        <v>68</v>
      </c>
      <c r="O24" s="21"/>
      <c r="P24" s="21">
        <v>6</v>
      </c>
      <c r="Q24" s="21">
        <v>62</v>
      </c>
      <c r="R24" s="21"/>
      <c r="S24" s="11"/>
      <c r="T24" s="21"/>
      <c r="U24" s="21"/>
      <c r="V24" s="21"/>
      <c r="W24" s="21"/>
      <c r="X24" s="11"/>
      <c r="Y24" s="21"/>
      <c r="Z24" s="21"/>
      <c r="AA24" s="21"/>
      <c r="AB24" s="21"/>
      <c r="AC24" s="11"/>
      <c r="AD24" s="21"/>
      <c r="AE24" s="21"/>
      <c r="AF24" s="21"/>
      <c r="AG24" s="21"/>
    </row>
    <row r="25" spans="1:33" ht="12.75" customHeight="1" x14ac:dyDescent="0.25">
      <c r="A25" s="1" t="s">
        <v>85</v>
      </c>
      <c r="B25" s="20" t="s">
        <v>25</v>
      </c>
      <c r="C25" s="24">
        <v>3</v>
      </c>
      <c r="D25" s="24"/>
      <c r="E25" s="24"/>
      <c r="F25" s="80">
        <f t="shared" si="16"/>
        <v>180</v>
      </c>
      <c r="G25" s="62">
        <v>34</v>
      </c>
      <c r="H25" s="24"/>
      <c r="I25" s="24">
        <v>10</v>
      </c>
      <c r="J25" s="80">
        <f t="shared" si="17"/>
        <v>130</v>
      </c>
      <c r="K25" s="61">
        <v>96</v>
      </c>
      <c r="L25" s="61">
        <v>34</v>
      </c>
      <c r="M25" s="24">
        <v>6</v>
      </c>
      <c r="N25" s="11"/>
      <c r="O25" s="24"/>
      <c r="P25" s="24"/>
      <c r="Q25" s="24"/>
      <c r="R25" s="24"/>
      <c r="S25" s="11">
        <f t="shared" si="19"/>
        <v>112</v>
      </c>
      <c r="T25" s="24"/>
      <c r="U25" s="24"/>
      <c r="V25" s="24">
        <v>112</v>
      </c>
      <c r="W25" s="24"/>
      <c r="X25" s="11">
        <f t="shared" si="20"/>
        <v>68</v>
      </c>
      <c r="Y25" s="24"/>
      <c r="Z25" s="24">
        <v>10</v>
      </c>
      <c r="AA25" s="24">
        <v>52</v>
      </c>
      <c r="AB25" s="24">
        <v>6</v>
      </c>
      <c r="AC25" s="11"/>
      <c r="AD25" s="24"/>
      <c r="AE25" s="24"/>
      <c r="AF25" s="24"/>
      <c r="AG25" s="24"/>
    </row>
    <row r="26" spans="1:33" ht="13.5" customHeight="1" x14ac:dyDescent="0.25">
      <c r="A26" s="1" t="s">
        <v>78</v>
      </c>
      <c r="B26" s="2" t="s">
        <v>83</v>
      </c>
      <c r="C26" s="21"/>
      <c r="D26" s="21">
        <v>4</v>
      </c>
      <c r="E26" s="21"/>
      <c r="F26" s="80">
        <f t="shared" si="16"/>
        <v>144</v>
      </c>
      <c r="G26" s="62">
        <v>82</v>
      </c>
      <c r="H26" s="21"/>
      <c r="I26" s="21"/>
      <c r="J26" s="80">
        <f t="shared" si="17"/>
        <v>144</v>
      </c>
      <c r="K26" s="61">
        <v>62</v>
      </c>
      <c r="L26" s="61">
        <v>82</v>
      </c>
      <c r="M26" s="21"/>
      <c r="N26" s="11">
        <f t="shared" si="18"/>
        <v>48</v>
      </c>
      <c r="O26" s="21"/>
      <c r="P26" s="21"/>
      <c r="Q26" s="21">
        <v>48</v>
      </c>
      <c r="R26" s="21"/>
      <c r="S26" s="11">
        <f t="shared" si="19"/>
        <v>32</v>
      </c>
      <c r="T26" s="21"/>
      <c r="U26" s="21"/>
      <c r="V26" s="21">
        <v>32</v>
      </c>
      <c r="W26" s="21"/>
      <c r="X26" s="11">
        <f t="shared" si="20"/>
        <v>26</v>
      </c>
      <c r="Y26" s="21"/>
      <c r="Z26" s="21"/>
      <c r="AA26" s="21">
        <v>26</v>
      </c>
      <c r="AB26" s="21"/>
      <c r="AC26" s="11">
        <f t="shared" si="21"/>
        <v>38</v>
      </c>
      <c r="AD26" s="21"/>
      <c r="AE26" s="21"/>
      <c r="AF26" s="21">
        <v>38</v>
      </c>
      <c r="AG26" s="21"/>
    </row>
    <row r="27" spans="1:33" x14ac:dyDescent="0.25">
      <c r="A27" s="34" t="s">
        <v>79</v>
      </c>
      <c r="B27" s="35" t="s">
        <v>84</v>
      </c>
      <c r="C27" s="21"/>
      <c r="D27" s="21">
        <v>1</v>
      </c>
      <c r="E27" s="21"/>
      <c r="F27" s="80">
        <f t="shared" si="16"/>
        <v>72</v>
      </c>
      <c r="G27" s="62">
        <v>26</v>
      </c>
      <c r="H27" s="21"/>
      <c r="I27" s="21"/>
      <c r="J27" s="80">
        <f t="shared" si="17"/>
        <v>72</v>
      </c>
      <c r="K27" s="61">
        <v>46</v>
      </c>
      <c r="L27" s="61">
        <v>26</v>
      </c>
      <c r="M27" s="21"/>
      <c r="N27" s="11">
        <f t="shared" si="18"/>
        <v>72</v>
      </c>
      <c r="O27" s="21"/>
      <c r="P27" s="21"/>
      <c r="Q27" s="21">
        <v>72</v>
      </c>
      <c r="R27" s="21"/>
      <c r="S27" s="11"/>
      <c r="T27" s="21"/>
      <c r="U27" s="21"/>
      <c r="V27" s="21"/>
      <c r="W27" s="21"/>
      <c r="X27" s="11"/>
      <c r="Y27" s="21"/>
      <c r="Z27" s="21"/>
      <c r="AA27" s="21"/>
      <c r="AB27" s="21"/>
      <c r="AC27" s="11"/>
      <c r="AD27" s="21"/>
      <c r="AE27" s="21"/>
      <c r="AF27" s="21"/>
      <c r="AG27" s="21"/>
    </row>
    <row r="28" spans="1:33" x14ac:dyDescent="0.25">
      <c r="A28" s="43"/>
      <c r="B28" s="35" t="s">
        <v>94</v>
      </c>
      <c r="C28" s="28"/>
      <c r="D28" s="24"/>
      <c r="E28" s="24"/>
      <c r="F28" s="80">
        <f t="shared" si="16"/>
        <v>32</v>
      </c>
      <c r="G28" s="62">
        <v>16</v>
      </c>
      <c r="H28" s="24"/>
      <c r="I28" s="24"/>
      <c r="J28" s="80">
        <f t="shared" si="17"/>
        <v>32</v>
      </c>
      <c r="K28" s="61">
        <v>16</v>
      </c>
      <c r="L28" s="61">
        <v>16</v>
      </c>
      <c r="M28" s="24"/>
      <c r="N28" s="11"/>
      <c r="O28" s="24"/>
      <c r="P28" s="24"/>
      <c r="Q28" s="24"/>
      <c r="R28" s="24"/>
      <c r="S28" s="11">
        <f t="shared" si="19"/>
        <v>32</v>
      </c>
      <c r="T28" s="24"/>
      <c r="U28" s="24"/>
      <c r="V28" s="24">
        <v>32</v>
      </c>
      <c r="W28" s="24"/>
      <c r="X28" s="11"/>
      <c r="Y28" s="24"/>
      <c r="Z28" s="24"/>
      <c r="AA28" s="24"/>
      <c r="AB28" s="24"/>
      <c r="AC28" s="11"/>
      <c r="AD28" s="24"/>
      <c r="AE28" s="24"/>
      <c r="AF28" s="24"/>
      <c r="AG28" s="24"/>
    </row>
    <row r="29" spans="1:33" ht="28.5" customHeight="1" x14ac:dyDescent="0.25">
      <c r="A29" s="52" t="s">
        <v>88</v>
      </c>
      <c r="B29" s="59" t="s">
        <v>27</v>
      </c>
      <c r="C29" s="50"/>
      <c r="D29" s="15"/>
      <c r="E29" s="15"/>
      <c r="F29" s="15">
        <f>F30+F31+F32+F33+F34+F35+F36</f>
        <v>292</v>
      </c>
      <c r="G29" s="15">
        <f t="shared" ref="G29:N29" si="22">G30+G31+G32+G33+G34+G35+G36</f>
        <v>154</v>
      </c>
      <c r="H29" s="15"/>
      <c r="I29" s="15"/>
      <c r="J29" s="15">
        <f t="shared" si="22"/>
        <v>292</v>
      </c>
      <c r="K29" s="15">
        <f t="shared" si="22"/>
        <v>136</v>
      </c>
      <c r="L29" s="15">
        <f t="shared" si="22"/>
        <v>154</v>
      </c>
      <c r="M29" s="15"/>
      <c r="N29" s="15">
        <f t="shared" si="22"/>
        <v>76</v>
      </c>
      <c r="O29" s="15"/>
      <c r="P29" s="15"/>
      <c r="Q29" s="15">
        <f t="shared" ref="Q29" si="23">Q30+Q31+Q32+Q33+Q34+Q35+Q36</f>
        <v>76</v>
      </c>
      <c r="R29" s="15"/>
      <c r="S29" s="15">
        <f t="shared" ref="S29" si="24">S30+S31+S32+S33+S34+S35+S36</f>
        <v>68</v>
      </c>
      <c r="T29" s="15"/>
      <c r="U29" s="15"/>
      <c r="V29" s="15">
        <f t="shared" ref="V29" si="25">V30+V31+V32+V33+V34+V35+V36</f>
        <v>68</v>
      </c>
      <c r="W29" s="15"/>
      <c r="X29" s="15"/>
      <c r="Y29" s="15"/>
      <c r="Z29" s="15"/>
      <c r="AA29" s="15"/>
      <c r="AB29" s="15"/>
      <c r="AC29" s="15">
        <f t="shared" ref="AC29" si="26">AC30+AC31+AC32+AC33+AC34+AC35+AC36</f>
        <v>148</v>
      </c>
      <c r="AD29" s="15"/>
      <c r="AE29" s="15"/>
      <c r="AF29" s="15">
        <f t="shared" ref="AF29" si="27">AF30+AF31+AF32+AF33+AF34+AF35+AF36</f>
        <v>148</v>
      </c>
      <c r="AG29" s="15"/>
    </row>
    <row r="30" spans="1:33" ht="27.75" customHeight="1" x14ac:dyDescent="0.25">
      <c r="A30" s="58" t="s">
        <v>28</v>
      </c>
      <c r="B30" s="33" t="s">
        <v>97</v>
      </c>
      <c r="C30" s="28"/>
      <c r="D30" s="21">
        <v>2</v>
      </c>
      <c r="E30" s="21"/>
      <c r="F30" s="54">
        <f>N30+S30+X30+AC30</f>
        <v>54</v>
      </c>
      <c r="G30" s="41">
        <v>20</v>
      </c>
      <c r="H30" s="21"/>
      <c r="I30" s="54"/>
      <c r="J30" s="54">
        <f>Q30+V30+AA30+AF30</f>
        <v>54</v>
      </c>
      <c r="K30" s="54">
        <v>34</v>
      </c>
      <c r="L30" s="54">
        <v>20</v>
      </c>
      <c r="M30" s="54"/>
      <c r="N30" s="11">
        <f>O30+P30+Q30+R30</f>
        <v>20</v>
      </c>
      <c r="O30" s="21"/>
      <c r="P30" s="21"/>
      <c r="Q30" s="21">
        <v>20</v>
      </c>
      <c r="R30" s="21"/>
      <c r="S30" s="11">
        <f>T30+U30+V30+W30</f>
        <v>34</v>
      </c>
      <c r="T30" s="21"/>
      <c r="U30" s="21"/>
      <c r="V30" s="21">
        <v>34</v>
      </c>
      <c r="W30" s="21"/>
      <c r="X30" s="11"/>
      <c r="Y30" s="21"/>
      <c r="Z30" s="21"/>
      <c r="AA30" s="21"/>
      <c r="AB30" s="21"/>
      <c r="AC30" s="11"/>
      <c r="AD30" s="21"/>
      <c r="AE30" s="21"/>
      <c r="AF30" s="21"/>
      <c r="AG30" s="21"/>
    </row>
    <row r="31" spans="1:33" ht="17.25" customHeight="1" x14ac:dyDescent="0.25">
      <c r="A31" s="58" t="s">
        <v>29</v>
      </c>
      <c r="B31" s="33" t="s">
        <v>98</v>
      </c>
      <c r="C31" s="28"/>
      <c r="D31" s="21">
        <v>2</v>
      </c>
      <c r="E31" s="21"/>
      <c r="F31" s="80">
        <f t="shared" ref="F31:F36" si="28">N31+S31+X31+AC31</f>
        <v>54</v>
      </c>
      <c r="G31" s="41">
        <v>30</v>
      </c>
      <c r="H31" s="21"/>
      <c r="I31" s="54"/>
      <c r="J31" s="80">
        <f t="shared" ref="J31:J36" si="29">Q31+V31+AA31+AF31</f>
        <v>54</v>
      </c>
      <c r="K31" s="54">
        <v>24</v>
      </c>
      <c r="L31" s="54">
        <v>30</v>
      </c>
      <c r="M31" s="54"/>
      <c r="N31" s="11">
        <f t="shared" ref="N31:N36" si="30">O31+P31+Q31+R31</f>
        <v>20</v>
      </c>
      <c r="O31" s="21"/>
      <c r="P31" s="21"/>
      <c r="Q31" s="21">
        <v>20</v>
      </c>
      <c r="R31" s="21"/>
      <c r="S31" s="11">
        <f t="shared" ref="S31" si="31">T31+U31+V31+W31</f>
        <v>34</v>
      </c>
      <c r="T31" s="21"/>
      <c r="U31" s="21"/>
      <c r="V31" s="21">
        <v>34</v>
      </c>
      <c r="W31" s="21"/>
      <c r="X31" s="11"/>
      <c r="Y31" s="21"/>
      <c r="Z31" s="21"/>
      <c r="AA31" s="21"/>
      <c r="AB31" s="21"/>
      <c r="AC31" s="11"/>
      <c r="AD31" s="21"/>
      <c r="AE31" s="21"/>
      <c r="AF31" s="21"/>
      <c r="AG31" s="21"/>
    </row>
    <row r="32" spans="1:33" ht="28.5" customHeight="1" x14ac:dyDescent="0.25">
      <c r="A32" s="58" t="s">
        <v>30</v>
      </c>
      <c r="B32" s="33" t="s">
        <v>99</v>
      </c>
      <c r="C32" s="28"/>
      <c r="D32" s="21">
        <v>4</v>
      </c>
      <c r="E32" s="21"/>
      <c r="F32" s="80">
        <f t="shared" si="28"/>
        <v>36</v>
      </c>
      <c r="G32" s="41">
        <v>18</v>
      </c>
      <c r="H32" s="21"/>
      <c r="I32" s="54"/>
      <c r="J32" s="80">
        <f t="shared" si="29"/>
        <v>36</v>
      </c>
      <c r="K32" s="54">
        <v>18</v>
      </c>
      <c r="L32" s="54">
        <v>18</v>
      </c>
      <c r="M32" s="54"/>
      <c r="N32" s="11"/>
      <c r="O32" s="21"/>
      <c r="P32" s="21"/>
      <c r="Q32" s="21"/>
      <c r="R32" s="21"/>
      <c r="S32" s="11"/>
      <c r="T32" s="21"/>
      <c r="U32" s="21"/>
      <c r="V32" s="21"/>
      <c r="W32" s="21"/>
      <c r="X32" s="11"/>
      <c r="Y32" s="21"/>
      <c r="Z32" s="21"/>
      <c r="AA32" s="21"/>
      <c r="AB32" s="21"/>
      <c r="AC32" s="11">
        <f>AD32+AE32+AF32+AG32</f>
        <v>36</v>
      </c>
      <c r="AD32" s="21"/>
      <c r="AE32" s="21"/>
      <c r="AF32" s="21">
        <v>36</v>
      </c>
      <c r="AG32" s="21"/>
    </row>
    <row r="33" spans="1:33" ht="19.5" customHeight="1" x14ac:dyDescent="0.25">
      <c r="A33" s="58" t="s">
        <v>31</v>
      </c>
      <c r="B33" s="33" t="s">
        <v>87</v>
      </c>
      <c r="C33" s="28"/>
      <c r="D33" s="21">
        <v>4</v>
      </c>
      <c r="E33" s="21"/>
      <c r="F33" s="80">
        <f t="shared" si="28"/>
        <v>40</v>
      </c>
      <c r="G33" s="41">
        <v>38</v>
      </c>
      <c r="H33" s="21"/>
      <c r="I33" s="54"/>
      <c r="J33" s="80">
        <f t="shared" si="29"/>
        <v>40</v>
      </c>
      <c r="K33" s="54"/>
      <c r="L33" s="54">
        <v>38</v>
      </c>
      <c r="M33" s="54"/>
      <c r="N33" s="11"/>
      <c r="O33" s="21"/>
      <c r="P33" s="21"/>
      <c r="Q33" s="21"/>
      <c r="R33" s="21"/>
      <c r="S33" s="11"/>
      <c r="T33" s="21"/>
      <c r="U33" s="21"/>
      <c r="V33" s="21"/>
      <c r="W33" s="21"/>
      <c r="X33" s="11"/>
      <c r="Y33" s="21"/>
      <c r="Z33" s="21"/>
      <c r="AA33" s="21"/>
      <c r="AB33" s="21"/>
      <c r="AC33" s="11">
        <f t="shared" ref="AC33:AC35" si="32">AD33+AE33+AF33+AG33</f>
        <v>40</v>
      </c>
      <c r="AD33" s="21"/>
      <c r="AE33" s="21"/>
      <c r="AF33" s="21">
        <v>40</v>
      </c>
      <c r="AG33" s="21"/>
    </row>
    <row r="34" spans="1:33" ht="42.75" customHeight="1" x14ac:dyDescent="0.25">
      <c r="A34" s="58" t="s">
        <v>32</v>
      </c>
      <c r="B34" s="33" t="s">
        <v>54</v>
      </c>
      <c r="C34" s="28"/>
      <c r="D34" s="21">
        <v>4</v>
      </c>
      <c r="E34" s="21"/>
      <c r="F34" s="80">
        <f t="shared" si="28"/>
        <v>36</v>
      </c>
      <c r="G34" s="41">
        <v>36</v>
      </c>
      <c r="H34" s="21"/>
      <c r="I34" s="54"/>
      <c r="J34" s="80">
        <f t="shared" si="29"/>
        <v>36</v>
      </c>
      <c r="K34" s="54"/>
      <c r="L34" s="54">
        <v>36</v>
      </c>
      <c r="M34" s="54"/>
      <c r="N34" s="11"/>
      <c r="O34" s="21"/>
      <c r="P34" s="21"/>
      <c r="Q34" s="21"/>
      <c r="R34" s="21"/>
      <c r="S34" s="11"/>
      <c r="T34" s="21"/>
      <c r="U34" s="21"/>
      <c r="V34" s="21"/>
      <c r="W34" s="21"/>
      <c r="X34" s="11"/>
      <c r="Y34" s="21"/>
      <c r="Z34" s="21"/>
      <c r="AA34" s="21"/>
      <c r="AB34" s="21"/>
      <c r="AC34" s="11">
        <f t="shared" si="32"/>
        <v>36</v>
      </c>
      <c r="AD34" s="21"/>
      <c r="AE34" s="21"/>
      <c r="AF34" s="21">
        <v>36</v>
      </c>
      <c r="AG34" s="21"/>
    </row>
    <row r="35" spans="1:33" ht="19.5" customHeight="1" x14ac:dyDescent="0.25">
      <c r="A35" s="6" t="s">
        <v>111</v>
      </c>
      <c r="B35" s="14" t="s">
        <v>33</v>
      </c>
      <c r="C35" s="57"/>
      <c r="D35" s="54">
        <v>4</v>
      </c>
      <c r="E35" s="54"/>
      <c r="F35" s="80">
        <f t="shared" si="28"/>
        <v>36</v>
      </c>
      <c r="G35" s="41">
        <v>8</v>
      </c>
      <c r="H35" s="54"/>
      <c r="I35" s="54"/>
      <c r="J35" s="80">
        <f t="shared" si="29"/>
        <v>36</v>
      </c>
      <c r="K35" s="54">
        <v>28</v>
      </c>
      <c r="L35" s="54">
        <v>8</v>
      </c>
      <c r="M35" s="42"/>
      <c r="N35" s="11"/>
      <c r="O35" s="54"/>
      <c r="P35" s="54"/>
      <c r="Q35" s="54"/>
      <c r="R35" s="54"/>
      <c r="S35" s="11"/>
      <c r="T35" s="54"/>
      <c r="U35" s="54"/>
      <c r="V35" s="54"/>
      <c r="W35" s="54"/>
      <c r="X35" s="11"/>
      <c r="Y35" s="54"/>
      <c r="Z35" s="54"/>
      <c r="AA35" s="54"/>
      <c r="AB35" s="54"/>
      <c r="AC35" s="11">
        <f t="shared" si="32"/>
        <v>36</v>
      </c>
      <c r="AD35" s="54"/>
      <c r="AE35" s="54"/>
      <c r="AF35" s="54">
        <v>36</v>
      </c>
      <c r="AG35" s="54"/>
    </row>
    <row r="36" spans="1:33" ht="18" customHeight="1" x14ac:dyDescent="0.25">
      <c r="A36" s="6" t="s">
        <v>112</v>
      </c>
      <c r="B36" s="14" t="s">
        <v>113</v>
      </c>
      <c r="C36" s="57"/>
      <c r="D36" s="54">
        <v>1</v>
      </c>
      <c r="E36" s="54"/>
      <c r="F36" s="80">
        <f t="shared" si="28"/>
        <v>36</v>
      </c>
      <c r="G36" s="41">
        <v>4</v>
      </c>
      <c r="H36" s="54"/>
      <c r="I36" s="54"/>
      <c r="J36" s="80">
        <f t="shared" si="29"/>
        <v>36</v>
      </c>
      <c r="K36" s="54">
        <v>32</v>
      </c>
      <c r="L36" s="54">
        <v>4</v>
      </c>
      <c r="M36" s="42"/>
      <c r="N36" s="11">
        <f t="shared" si="30"/>
        <v>36</v>
      </c>
      <c r="O36" s="54"/>
      <c r="P36" s="54"/>
      <c r="Q36" s="54">
        <v>36</v>
      </c>
      <c r="R36" s="54"/>
      <c r="S36" s="11"/>
      <c r="T36" s="54"/>
      <c r="U36" s="54"/>
      <c r="V36" s="54"/>
      <c r="W36" s="54"/>
      <c r="X36" s="11"/>
      <c r="Y36" s="54"/>
      <c r="Z36" s="54"/>
      <c r="AA36" s="54"/>
      <c r="AB36" s="54"/>
      <c r="AC36" s="11"/>
      <c r="AD36" s="54"/>
      <c r="AE36" s="54"/>
      <c r="AF36" s="54"/>
      <c r="AG36" s="54"/>
    </row>
    <row r="37" spans="1:33" ht="21" customHeight="1" x14ac:dyDescent="0.25">
      <c r="A37" s="51" t="s">
        <v>26</v>
      </c>
      <c r="B37" s="60" t="s">
        <v>34</v>
      </c>
      <c r="C37" s="50"/>
      <c r="D37" s="15"/>
      <c r="E37" s="15"/>
      <c r="F37" s="15">
        <f>F38+F45</f>
        <v>1148</v>
      </c>
      <c r="G37" s="15">
        <f t="shared" ref="G37:AG37" si="33">G38+G45</f>
        <v>888</v>
      </c>
      <c r="H37" s="15"/>
      <c r="I37" s="15"/>
      <c r="J37" s="15">
        <f t="shared" si="33"/>
        <v>1112</v>
      </c>
      <c r="K37" s="15">
        <f t="shared" si="33"/>
        <v>224</v>
      </c>
      <c r="L37" s="15">
        <f t="shared" si="33"/>
        <v>204</v>
      </c>
      <c r="M37" s="15">
        <f t="shared" si="33"/>
        <v>36</v>
      </c>
      <c r="N37" s="15"/>
      <c r="O37" s="15"/>
      <c r="P37" s="15"/>
      <c r="Q37" s="15"/>
      <c r="R37" s="15"/>
      <c r="S37" s="15">
        <f t="shared" si="33"/>
        <v>192</v>
      </c>
      <c r="T37" s="15"/>
      <c r="U37" s="15"/>
      <c r="V37" s="15">
        <f t="shared" si="33"/>
        <v>192</v>
      </c>
      <c r="W37" s="15"/>
      <c r="X37" s="15">
        <f t="shared" si="33"/>
        <v>414</v>
      </c>
      <c r="Y37" s="15"/>
      <c r="Z37" s="15"/>
      <c r="AA37" s="15">
        <f t="shared" si="33"/>
        <v>396</v>
      </c>
      <c r="AB37" s="15">
        <f t="shared" si="33"/>
        <v>18</v>
      </c>
      <c r="AC37" s="15">
        <f t="shared" si="33"/>
        <v>542</v>
      </c>
      <c r="AD37" s="15"/>
      <c r="AE37" s="15"/>
      <c r="AF37" s="15">
        <f t="shared" si="33"/>
        <v>524</v>
      </c>
      <c r="AG37" s="15">
        <f t="shared" si="33"/>
        <v>18</v>
      </c>
    </row>
    <row r="38" spans="1:33" ht="149.25" customHeight="1" x14ac:dyDescent="0.25">
      <c r="A38" s="69" t="s">
        <v>89</v>
      </c>
      <c r="B38" s="70" t="s">
        <v>100</v>
      </c>
      <c r="C38" s="73"/>
      <c r="D38" s="74"/>
      <c r="E38" s="75"/>
      <c r="F38" s="76">
        <f>F39+F40+F41+F42+F43+F44</f>
        <v>584</v>
      </c>
      <c r="G38" s="76">
        <f>G39+G40+G41+G42+G43+G44</f>
        <v>476</v>
      </c>
      <c r="H38" s="76"/>
      <c r="I38" s="76"/>
      <c r="J38" s="76">
        <f t="shared" ref="J38:M38" si="34">J39+J40+J41+J42+J43+J44</f>
        <v>566</v>
      </c>
      <c r="K38" s="76">
        <f t="shared" si="34"/>
        <v>90</v>
      </c>
      <c r="L38" s="76">
        <f t="shared" si="34"/>
        <v>116</v>
      </c>
      <c r="M38" s="76">
        <f t="shared" si="34"/>
        <v>18</v>
      </c>
      <c r="N38" s="68"/>
      <c r="O38" s="75"/>
      <c r="P38" s="75"/>
      <c r="Q38" s="75"/>
      <c r="R38" s="75"/>
      <c r="S38" s="68">
        <f>S39+S40+S41+S42+S43+S44</f>
        <v>192</v>
      </c>
      <c r="T38" s="75"/>
      <c r="U38" s="75"/>
      <c r="V38" s="75">
        <f>V39+V40+V41+V42+V43+V44</f>
        <v>192</v>
      </c>
      <c r="W38" s="75"/>
      <c r="X38" s="77">
        <f>X39+X40+X41+X42+X43+X44</f>
        <v>392</v>
      </c>
      <c r="Y38" s="75"/>
      <c r="Z38" s="75"/>
      <c r="AA38" s="75">
        <f>AA39+AA40+AA41+AA42+AA43+AA44</f>
        <v>374</v>
      </c>
      <c r="AB38" s="75">
        <f>AB39+AB40+AB41+AB42+AB43+AB44</f>
        <v>18</v>
      </c>
      <c r="AC38" s="68"/>
      <c r="AD38" s="75"/>
      <c r="AE38" s="75"/>
      <c r="AF38" s="75"/>
      <c r="AG38" s="75"/>
    </row>
    <row r="39" spans="1:33" ht="105" x14ac:dyDescent="0.25">
      <c r="A39" s="34" t="s">
        <v>35</v>
      </c>
      <c r="B39" s="33" t="s">
        <v>101</v>
      </c>
      <c r="C39" s="54">
        <v>3</v>
      </c>
      <c r="D39" s="30"/>
      <c r="E39" s="22"/>
      <c r="F39" s="41">
        <f>N39+S39+X39+AC39</f>
        <v>120</v>
      </c>
      <c r="G39" s="53">
        <v>58</v>
      </c>
      <c r="H39" s="30"/>
      <c r="I39" s="30"/>
      <c r="J39" s="30">
        <f>Q39+V39+AA39+AF39</f>
        <v>114</v>
      </c>
      <c r="K39" s="62">
        <v>56</v>
      </c>
      <c r="L39" s="47">
        <v>58</v>
      </c>
      <c r="M39" s="30">
        <v>6</v>
      </c>
      <c r="N39" s="15"/>
      <c r="O39" s="22"/>
      <c r="P39" s="22"/>
      <c r="Q39" s="22"/>
      <c r="R39" s="22"/>
      <c r="S39" s="11">
        <f>T39+U39+V39+W39</f>
        <v>70</v>
      </c>
      <c r="T39" s="30"/>
      <c r="U39" s="54"/>
      <c r="V39" s="54">
        <v>70</v>
      </c>
      <c r="W39" s="54"/>
      <c r="X39" s="11">
        <f>Y39+Z39+AA39+AB39</f>
        <v>50</v>
      </c>
      <c r="Y39" s="22"/>
      <c r="Z39" s="30"/>
      <c r="AA39" s="30">
        <v>44</v>
      </c>
      <c r="AB39" s="30">
        <v>6</v>
      </c>
      <c r="AC39" s="15"/>
      <c r="AD39" s="22"/>
      <c r="AE39" s="22"/>
      <c r="AF39" s="22"/>
      <c r="AG39" s="22"/>
    </row>
    <row r="40" spans="1:33" ht="45" x14ac:dyDescent="0.25">
      <c r="A40" s="34" t="s">
        <v>114</v>
      </c>
      <c r="B40" s="33" t="s">
        <v>116</v>
      </c>
      <c r="C40" s="57"/>
      <c r="D40" s="54">
        <v>3</v>
      </c>
      <c r="E40" s="55"/>
      <c r="F40" s="41">
        <f t="shared" ref="F40:F44" si="35">N40+S40+X40+AC40</f>
        <v>68</v>
      </c>
      <c r="G40" s="53">
        <v>40</v>
      </c>
      <c r="H40" s="54"/>
      <c r="I40" s="54"/>
      <c r="J40" s="80">
        <f t="shared" ref="J40:J43" si="36">Q40+V40+AA40+AF40</f>
        <v>62</v>
      </c>
      <c r="K40" s="62">
        <v>22</v>
      </c>
      <c r="L40" s="54">
        <v>40</v>
      </c>
      <c r="M40" s="54">
        <v>6</v>
      </c>
      <c r="N40" s="15"/>
      <c r="O40" s="55"/>
      <c r="P40" s="55"/>
      <c r="Q40" s="55"/>
      <c r="R40" s="55"/>
      <c r="S40" s="11">
        <f t="shared" ref="S40:S42" si="37">T40+U40+V40+W40</f>
        <v>20</v>
      </c>
      <c r="T40" s="54"/>
      <c r="U40" s="55"/>
      <c r="V40" s="54">
        <v>20</v>
      </c>
      <c r="W40" s="55"/>
      <c r="X40" s="11">
        <f>Y40+Z40+AA40+AB40</f>
        <v>48</v>
      </c>
      <c r="Y40" s="55"/>
      <c r="Z40" s="54"/>
      <c r="AA40" s="54">
        <v>42</v>
      </c>
      <c r="AB40" s="54">
        <v>6</v>
      </c>
      <c r="AC40" s="15"/>
      <c r="AD40" s="55"/>
      <c r="AE40" s="55"/>
      <c r="AF40" s="55"/>
      <c r="AG40" s="55"/>
    </row>
    <row r="41" spans="1:33" ht="60" x14ac:dyDescent="0.25">
      <c r="A41" s="34" t="s">
        <v>115</v>
      </c>
      <c r="B41" s="33" t="s">
        <v>117</v>
      </c>
      <c r="C41" s="57"/>
      <c r="D41" s="54">
        <v>2</v>
      </c>
      <c r="E41" s="55"/>
      <c r="F41" s="41">
        <f t="shared" si="35"/>
        <v>30</v>
      </c>
      <c r="G41" s="53">
        <v>18</v>
      </c>
      <c r="H41" s="54"/>
      <c r="I41" s="54"/>
      <c r="J41" s="80">
        <f t="shared" si="36"/>
        <v>30</v>
      </c>
      <c r="K41" s="62">
        <v>12</v>
      </c>
      <c r="L41" s="54">
        <v>18</v>
      </c>
      <c r="M41" s="54"/>
      <c r="N41" s="15"/>
      <c r="O41" s="55"/>
      <c r="P41" s="55"/>
      <c r="Q41" s="55"/>
      <c r="R41" s="55"/>
      <c r="S41" s="11">
        <f t="shared" si="37"/>
        <v>30</v>
      </c>
      <c r="T41" s="54"/>
      <c r="U41" s="55"/>
      <c r="V41" s="54">
        <v>30</v>
      </c>
      <c r="W41" s="55"/>
      <c r="X41" s="11"/>
      <c r="Y41" s="55"/>
      <c r="Z41" s="54"/>
      <c r="AA41" s="54"/>
      <c r="AB41" s="54"/>
      <c r="AC41" s="15"/>
      <c r="AD41" s="55"/>
      <c r="AE41" s="55"/>
      <c r="AF41" s="55"/>
      <c r="AG41" s="55"/>
    </row>
    <row r="42" spans="1:33" ht="30" x14ac:dyDescent="0.25">
      <c r="A42" s="33" t="s">
        <v>52</v>
      </c>
      <c r="B42" s="33" t="s">
        <v>104</v>
      </c>
      <c r="C42" s="29"/>
      <c r="D42" s="30">
        <v>3</v>
      </c>
      <c r="E42" s="26"/>
      <c r="F42" s="41">
        <f t="shared" si="35"/>
        <v>108</v>
      </c>
      <c r="G42" s="41">
        <v>108</v>
      </c>
      <c r="H42" s="26"/>
      <c r="I42" s="30"/>
      <c r="J42" s="80">
        <f t="shared" si="36"/>
        <v>108</v>
      </c>
      <c r="K42" s="49"/>
      <c r="L42" s="29"/>
      <c r="M42" s="30"/>
      <c r="N42" s="15"/>
      <c r="O42" s="26"/>
      <c r="P42" s="26"/>
      <c r="Q42" s="26"/>
      <c r="R42" s="26"/>
      <c r="S42" s="11">
        <f t="shared" si="37"/>
        <v>72</v>
      </c>
      <c r="T42" s="26"/>
      <c r="U42" s="26"/>
      <c r="V42" s="30">
        <v>72</v>
      </c>
      <c r="W42" s="26"/>
      <c r="X42" s="11">
        <f t="shared" ref="X42:X44" si="38">Y42+Z42+AA42+AB42</f>
        <v>36</v>
      </c>
      <c r="Y42" s="26"/>
      <c r="Z42" s="26"/>
      <c r="AA42" s="30">
        <v>36</v>
      </c>
      <c r="AB42" s="26"/>
      <c r="AC42" s="15"/>
      <c r="AD42" s="26"/>
      <c r="AE42" s="26"/>
      <c r="AF42" s="26"/>
      <c r="AG42" s="26"/>
    </row>
    <row r="43" spans="1:33" x14ac:dyDescent="0.25">
      <c r="A43" s="33" t="s">
        <v>90</v>
      </c>
      <c r="B43" s="33" t="s">
        <v>91</v>
      </c>
      <c r="C43" s="28"/>
      <c r="D43" s="21">
        <v>3</v>
      </c>
      <c r="E43" s="21"/>
      <c r="F43" s="41">
        <f t="shared" si="35"/>
        <v>252</v>
      </c>
      <c r="G43" s="41">
        <v>252</v>
      </c>
      <c r="H43" s="21"/>
      <c r="I43" s="30"/>
      <c r="J43" s="80">
        <f t="shared" si="36"/>
        <v>252</v>
      </c>
      <c r="K43" s="49"/>
      <c r="L43" s="29"/>
      <c r="M43" s="30"/>
      <c r="N43" s="11"/>
      <c r="O43" s="21"/>
      <c r="P43" s="21"/>
      <c r="Q43" s="21"/>
      <c r="R43" s="21"/>
      <c r="S43" s="11"/>
      <c r="T43" s="21"/>
      <c r="U43" s="21"/>
      <c r="V43" s="21"/>
      <c r="W43" s="21"/>
      <c r="X43" s="11">
        <f t="shared" si="38"/>
        <v>252</v>
      </c>
      <c r="Y43" s="21"/>
      <c r="Z43" s="21"/>
      <c r="AA43" s="21">
        <v>252</v>
      </c>
      <c r="AB43" s="21"/>
      <c r="AC43" s="11"/>
      <c r="AD43" s="21"/>
      <c r="AE43" s="21"/>
      <c r="AF43" s="21"/>
      <c r="AG43" s="21"/>
    </row>
    <row r="44" spans="1:33" ht="40.5" x14ac:dyDescent="0.25">
      <c r="A44" s="36" t="s">
        <v>92</v>
      </c>
      <c r="B44" s="37" t="s">
        <v>93</v>
      </c>
      <c r="C44" s="21">
        <v>3</v>
      </c>
      <c r="E44" s="21"/>
      <c r="F44" s="41">
        <f t="shared" si="35"/>
        <v>6</v>
      </c>
      <c r="G44" s="21"/>
      <c r="H44" s="21"/>
      <c r="I44" s="46"/>
      <c r="J44" s="80"/>
      <c r="K44" s="30"/>
      <c r="L44" s="29"/>
      <c r="M44" s="30">
        <v>6</v>
      </c>
      <c r="N44" s="11"/>
      <c r="O44" s="21"/>
      <c r="P44" s="21"/>
      <c r="Q44" s="21"/>
      <c r="R44" s="21"/>
      <c r="S44" s="11"/>
      <c r="T44" s="21"/>
      <c r="U44" s="21"/>
      <c r="V44" s="21"/>
      <c r="W44" s="21"/>
      <c r="X44" s="11">
        <f t="shared" si="38"/>
        <v>6</v>
      </c>
      <c r="Y44" s="21"/>
      <c r="Z44" s="21"/>
      <c r="AA44" s="21"/>
      <c r="AB44" s="21">
        <v>6</v>
      </c>
      <c r="AC44" s="11"/>
      <c r="AD44" s="21"/>
      <c r="AE44" s="21"/>
      <c r="AF44" s="21"/>
      <c r="AG44" s="21"/>
    </row>
    <row r="45" spans="1:33" ht="44.25" customHeight="1" x14ac:dyDescent="0.25">
      <c r="A45" s="71" t="s">
        <v>103</v>
      </c>
      <c r="B45" s="72" t="s">
        <v>102</v>
      </c>
      <c r="C45" s="75"/>
      <c r="D45" s="75"/>
      <c r="E45" s="75"/>
      <c r="F45" s="76">
        <f>F46+F47+F48+F49+F50</f>
        <v>564</v>
      </c>
      <c r="G45" s="76">
        <f t="shared" ref="G45:M45" si="39">G46+G47+G48+G49+G50</f>
        <v>412</v>
      </c>
      <c r="H45" s="76">
        <f t="shared" si="39"/>
        <v>0</v>
      </c>
      <c r="I45" s="76">
        <f t="shared" si="39"/>
        <v>0</v>
      </c>
      <c r="J45" s="76">
        <f t="shared" si="39"/>
        <v>546</v>
      </c>
      <c r="K45" s="76">
        <f t="shared" si="39"/>
        <v>134</v>
      </c>
      <c r="L45" s="76">
        <f t="shared" si="39"/>
        <v>88</v>
      </c>
      <c r="M45" s="76">
        <f t="shared" si="39"/>
        <v>18</v>
      </c>
      <c r="N45" s="68"/>
      <c r="O45" s="75"/>
      <c r="P45" s="75"/>
      <c r="Q45" s="75"/>
      <c r="R45" s="75"/>
      <c r="S45" s="68"/>
      <c r="T45" s="75"/>
      <c r="U45" s="75"/>
      <c r="V45" s="75"/>
      <c r="W45" s="75"/>
      <c r="X45" s="68">
        <f>X46+X47+X48+X49+X50</f>
        <v>22</v>
      </c>
      <c r="Y45" s="75"/>
      <c r="Z45" s="75"/>
      <c r="AA45" s="75">
        <f>AA46+AA47+AA48+AA49+AA50</f>
        <v>22</v>
      </c>
      <c r="AB45" s="75"/>
      <c r="AC45" s="68">
        <f>AC46+AC47+AC48+AC49+AC50</f>
        <v>542</v>
      </c>
      <c r="AD45" s="75"/>
      <c r="AE45" s="75"/>
      <c r="AF45" s="75">
        <f>AF46+AF47+AF48+AF49+AF50</f>
        <v>524</v>
      </c>
      <c r="AG45" s="75">
        <f>AG46+AG47+AG48+AG49+AG50</f>
        <v>18</v>
      </c>
    </row>
    <row r="46" spans="1:33" ht="48.75" customHeight="1" x14ac:dyDescent="0.25">
      <c r="A46" s="1" t="s">
        <v>105</v>
      </c>
      <c r="B46" s="14" t="s">
        <v>110</v>
      </c>
      <c r="C46" s="21">
        <v>4</v>
      </c>
      <c r="D46" s="21"/>
      <c r="E46" s="21"/>
      <c r="F46" s="41">
        <v>138</v>
      </c>
      <c r="G46" s="53">
        <v>44</v>
      </c>
      <c r="H46" s="21"/>
      <c r="I46" s="27"/>
      <c r="J46" s="30">
        <f>Q46+V46+AA46+AF46</f>
        <v>132</v>
      </c>
      <c r="K46" s="62">
        <v>88</v>
      </c>
      <c r="L46" s="47">
        <v>44</v>
      </c>
      <c r="M46" s="21">
        <v>6</v>
      </c>
      <c r="N46" s="11"/>
      <c r="O46" s="21"/>
      <c r="P46" s="21"/>
      <c r="Q46" s="21"/>
      <c r="R46" s="21"/>
      <c r="S46" s="11"/>
      <c r="T46" s="21"/>
      <c r="U46" s="21"/>
      <c r="V46" s="21"/>
      <c r="W46" s="21"/>
      <c r="X46" s="11">
        <f>Y46+Z46+AA46+AB46</f>
        <v>22</v>
      </c>
      <c r="Y46" s="21"/>
      <c r="Z46" s="21"/>
      <c r="AA46" s="21">
        <v>22</v>
      </c>
      <c r="AB46" s="21"/>
      <c r="AC46" s="11">
        <f>AD46+AE46+AF46+AG46</f>
        <v>116</v>
      </c>
      <c r="AD46" s="21"/>
      <c r="AE46" s="21"/>
      <c r="AF46" s="21">
        <v>110</v>
      </c>
      <c r="AG46" s="21">
        <v>6</v>
      </c>
    </row>
    <row r="47" spans="1:33" ht="43.5" customHeight="1" x14ac:dyDescent="0.25">
      <c r="A47" s="1" t="s">
        <v>118</v>
      </c>
      <c r="B47" s="14" t="s">
        <v>119</v>
      </c>
      <c r="C47" s="54">
        <v>4</v>
      </c>
      <c r="D47" s="54"/>
      <c r="E47" s="54"/>
      <c r="F47" s="41">
        <v>96</v>
      </c>
      <c r="G47" s="53">
        <v>44</v>
      </c>
      <c r="H47" s="54"/>
      <c r="I47" s="56"/>
      <c r="J47" s="80">
        <f t="shared" ref="J47:J49" si="40">Q47+V47+AA47+AF47</f>
        <v>90</v>
      </c>
      <c r="K47" s="62">
        <v>46</v>
      </c>
      <c r="L47" s="54">
        <v>44</v>
      </c>
      <c r="M47" s="54">
        <v>6</v>
      </c>
      <c r="N47" s="11"/>
      <c r="O47" s="54"/>
      <c r="P47" s="54"/>
      <c r="Q47" s="54"/>
      <c r="R47" s="54"/>
      <c r="S47" s="11"/>
      <c r="T47" s="54"/>
      <c r="U47" s="54"/>
      <c r="V47" s="54"/>
      <c r="W47" s="54"/>
      <c r="X47" s="11"/>
      <c r="Y47" s="54"/>
      <c r="Z47" s="54"/>
      <c r="AA47" s="54"/>
      <c r="AB47" s="54"/>
      <c r="AC47" s="11">
        <f t="shared" ref="AC47:AC50" si="41">AD47+AE47+AF47+AG47</f>
        <v>96</v>
      </c>
      <c r="AD47" s="54"/>
      <c r="AE47" s="54"/>
      <c r="AF47" s="54">
        <v>90</v>
      </c>
      <c r="AG47" s="54">
        <v>6</v>
      </c>
    </row>
    <row r="48" spans="1:33" ht="17.25" customHeight="1" x14ac:dyDescent="0.25">
      <c r="A48" s="6" t="s">
        <v>106</v>
      </c>
      <c r="B48" s="2" t="s">
        <v>36</v>
      </c>
      <c r="C48" s="21"/>
      <c r="D48" s="21">
        <v>4</v>
      </c>
      <c r="E48" s="21"/>
      <c r="F48" s="41">
        <v>108</v>
      </c>
      <c r="G48" s="41">
        <v>108</v>
      </c>
      <c r="H48" s="21"/>
      <c r="I48" s="27"/>
      <c r="J48" s="80">
        <f t="shared" si="40"/>
        <v>108</v>
      </c>
      <c r="K48" s="48"/>
      <c r="L48" s="28"/>
      <c r="M48" s="21"/>
      <c r="N48" s="11"/>
      <c r="O48" s="21"/>
      <c r="P48" s="21"/>
      <c r="Q48" s="21"/>
      <c r="R48" s="21"/>
      <c r="S48" s="11"/>
      <c r="T48" s="21"/>
      <c r="U48" s="21"/>
      <c r="V48" s="21"/>
      <c r="W48" s="21"/>
      <c r="X48" s="11"/>
      <c r="Y48" s="21"/>
      <c r="Z48" s="21"/>
      <c r="AA48" s="21"/>
      <c r="AB48" s="21"/>
      <c r="AC48" s="11">
        <f t="shared" si="41"/>
        <v>108</v>
      </c>
      <c r="AD48" s="21"/>
      <c r="AE48" s="21"/>
      <c r="AF48" s="21">
        <v>108</v>
      </c>
      <c r="AG48" s="21"/>
    </row>
    <row r="49" spans="1:33" ht="30" x14ac:dyDescent="0.25">
      <c r="A49" s="6" t="s">
        <v>107</v>
      </c>
      <c r="B49" s="2" t="s">
        <v>53</v>
      </c>
      <c r="C49" s="21"/>
      <c r="D49" s="21">
        <v>4</v>
      </c>
      <c r="E49" s="21"/>
      <c r="F49" s="41">
        <v>216</v>
      </c>
      <c r="G49" s="41">
        <v>216</v>
      </c>
      <c r="H49" s="21"/>
      <c r="I49" s="27"/>
      <c r="J49" s="80">
        <f t="shared" si="40"/>
        <v>216</v>
      </c>
      <c r="K49" s="48"/>
      <c r="L49" s="28"/>
      <c r="M49" s="21"/>
      <c r="N49" s="11"/>
      <c r="O49" s="21"/>
      <c r="P49" s="21"/>
      <c r="Q49" s="21"/>
      <c r="R49" s="21"/>
      <c r="S49" s="11"/>
      <c r="T49" s="21"/>
      <c r="U49" s="21"/>
      <c r="V49" s="21"/>
      <c r="W49" s="21"/>
      <c r="X49" s="11"/>
      <c r="Y49" s="21"/>
      <c r="Z49" s="21"/>
      <c r="AA49" s="21"/>
      <c r="AB49" s="21"/>
      <c r="AC49" s="11">
        <f t="shared" si="41"/>
        <v>216</v>
      </c>
      <c r="AD49" s="21"/>
      <c r="AE49" s="21"/>
      <c r="AF49" s="21">
        <v>216</v>
      </c>
      <c r="AG49" s="21"/>
    </row>
    <row r="50" spans="1:33" ht="40.5" x14ac:dyDescent="0.25">
      <c r="A50" s="3" t="s">
        <v>108</v>
      </c>
      <c r="B50" s="38" t="s">
        <v>109</v>
      </c>
      <c r="C50" s="21">
        <v>4</v>
      </c>
      <c r="E50" s="21"/>
      <c r="F50" s="21">
        <v>6</v>
      </c>
      <c r="G50" s="21"/>
      <c r="H50" s="21"/>
      <c r="I50" s="21"/>
      <c r="J50" s="80"/>
      <c r="K50" s="42"/>
      <c r="L50" s="21"/>
      <c r="M50" s="21">
        <v>6</v>
      </c>
      <c r="N50" s="11"/>
      <c r="O50" s="21"/>
      <c r="P50" s="21"/>
      <c r="Q50" s="21"/>
      <c r="R50" s="21"/>
      <c r="S50" s="11"/>
      <c r="T50" s="21"/>
      <c r="U50" s="21"/>
      <c r="V50" s="21"/>
      <c r="W50" s="21"/>
      <c r="X50" s="11"/>
      <c r="Y50" s="21"/>
      <c r="Z50" s="21"/>
      <c r="AA50" s="21"/>
      <c r="AB50" s="21"/>
      <c r="AC50" s="11">
        <f t="shared" si="41"/>
        <v>6</v>
      </c>
      <c r="AD50" s="21"/>
      <c r="AE50" s="21"/>
      <c r="AF50" s="21"/>
      <c r="AG50" s="21">
        <v>6</v>
      </c>
    </row>
    <row r="51" spans="1:33" ht="54" x14ac:dyDescent="0.25">
      <c r="A51" s="4"/>
      <c r="B51" s="45" t="s">
        <v>37</v>
      </c>
      <c r="C51" s="108"/>
      <c r="D51" s="109"/>
      <c r="E51" s="110"/>
      <c r="F51" s="13">
        <f>F13+F29+F37</f>
        <v>2916</v>
      </c>
      <c r="G51" s="81">
        <f t="shared" ref="G51:M51" si="42">G13+G29+G37</f>
        <v>1714</v>
      </c>
      <c r="H51" s="81"/>
      <c r="I51" s="81">
        <f t="shared" si="42"/>
        <v>44</v>
      </c>
      <c r="J51" s="81">
        <f t="shared" si="42"/>
        <v>2778</v>
      </c>
      <c r="K51" s="81">
        <f t="shared" si="42"/>
        <v>1062</v>
      </c>
      <c r="L51" s="81">
        <f t="shared" si="42"/>
        <v>1030</v>
      </c>
      <c r="M51" s="81">
        <f t="shared" si="42"/>
        <v>64</v>
      </c>
      <c r="N51" s="15">
        <f>N13+N29+N37</f>
        <v>612</v>
      </c>
      <c r="O51" s="67"/>
      <c r="P51" s="78">
        <f>P13+P29+P37</f>
        <v>6</v>
      </c>
      <c r="Q51" s="78">
        <f>Q13+Q29+Q37</f>
        <v>606</v>
      </c>
      <c r="R51" s="67"/>
      <c r="S51" s="68">
        <f>S13+S29+S37</f>
        <v>864</v>
      </c>
      <c r="T51" s="67"/>
      <c r="U51" s="78">
        <f>U13+U29+U37</f>
        <v>14</v>
      </c>
      <c r="V51" s="78">
        <f t="shared" ref="V51:W51" si="43">V13+V29+V37</f>
        <v>840</v>
      </c>
      <c r="W51" s="78">
        <f t="shared" si="43"/>
        <v>10</v>
      </c>
      <c r="X51" s="68">
        <f>X13+X29+X37</f>
        <v>612</v>
      </c>
      <c r="Y51" s="67"/>
      <c r="Z51" s="78">
        <f>Z13+Z29+Z37</f>
        <v>10</v>
      </c>
      <c r="AA51" s="78">
        <f t="shared" ref="AA51:AB51" si="44">AA13+AA29+AA37</f>
        <v>578</v>
      </c>
      <c r="AB51" s="78">
        <f t="shared" si="44"/>
        <v>24</v>
      </c>
      <c r="AC51" s="68">
        <f>AC13+AC29+AC37</f>
        <v>828</v>
      </c>
      <c r="AD51" s="67"/>
      <c r="AE51" s="78">
        <f>AE13+AE29+AE37</f>
        <v>14</v>
      </c>
      <c r="AF51" s="78">
        <f t="shared" ref="AF51:AG51" si="45">AF13+AF29+AF37</f>
        <v>784</v>
      </c>
      <c r="AG51" s="78">
        <f t="shared" si="45"/>
        <v>30</v>
      </c>
    </row>
    <row r="52" spans="1:33" ht="42.75" x14ac:dyDescent="0.25">
      <c r="A52" s="25" t="s">
        <v>39</v>
      </c>
      <c r="B52" s="7" t="s">
        <v>38</v>
      </c>
      <c r="C52" s="106">
        <f>S52+X52+AC52</f>
        <v>684</v>
      </c>
      <c r="D52" s="106"/>
      <c r="E52" s="106"/>
      <c r="F52" s="13"/>
      <c r="G52" s="22"/>
      <c r="H52" s="8"/>
      <c r="I52" s="8"/>
      <c r="J52" s="8"/>
      <c r="K52" s="30"/>
      <c r="L52" s="8"/>
      <c r="M52" s="8"/>
      <c r="N52" s="119"/>
      <c r="O52" s="120"/>
      <c r="P52" s="120"/>
      <c r="Q52" s="120"/>
      <c r="R52" s="121"/>
      <c r="S52" s="119">
        <f>S53+S54</f>
        <v>72</v>
      </c>
      <c r="T52" s="120"/>
      <c r="U52" s="120"/>
      <c r="V52" s="120"/>
      <c r="W52" s="121"/>
      <c r="X52" s="119">
        <f t="shared" ref="X52" si="46">X53+X54</f>
        <v>288</v>
      </c>
      <c r="Y52" s="120"/>
      <c r="Z52" s="120"/>
      <c r="AA52" s="120"/>
      <c r="AB52" s="121"/>
      <c r="AC52" s="119">
        <f t="shared" ref="AC52" si="47">AC53+AC54</f>
        <v>324</v>
      </c>
      <c r="AD52" s="120"/>
      <c r="AE52" s="120"/>
      <c r="AF52" s="120"/>
      <c r="AG52" s="121"/>
    </row>
    <row r="53" spans="1:33" ht="15.75" x14ac:dyDescent="0.25">
      <c r="A53" s="39" t="s">
        <v>40</v>
      </c>
      <c r="B53" s="9" t="s">
        <v>36</v>
      </c>
      <c r="C53" s="101">
        <f>S53+X53+AC53</f>
        <v>216</v>
      </c>
      <c r="D53" s="101"/>
      <c r="E53" s="101"/>
      <c r="F53" s="12"/>
      <c r="G53" s="21"/>
      <c r="H53" s="8"/>
      <c r="I53" s="8"/>
      <c r="J53" s="8"/>
      <c r="K53" s="30"/>
      <c r="L53" s="8"/>
      <c r="M53" s="8"/>
      <c r="N53" s="122"/>
      <c r="O53" s="123"/>
      <c r="P53" s="123"/>
      <c r="Q53" s="123"/>
      <c r="R53" s="124"/>
      <c r="S53" s="122">
        <f>S42</f>
        <v>72</v>
      </c>
      <c r="T53" s="123"/>
      <c r="U53" s="123"/>
      <c r="V53" s="123"/>
      <c r="W53" s="124"/>
      <c r="X53" s="122">
        <f>X42+X48</f>
        <v>36</v>
      </c>
      <c r="Y53" s="123"/>
      <c r="Z53" s="123"/>
      <c r="AA53" s="123"/>
      <c r="AB53" s="124"/>
      <c r="AC53" s="122">
        <f>AC48</f>
        <v>108</v>
      </c>
      <c r="AD53" s="123"/>
      <c r="AE53" s="123"/>
      <c r="AF53" s="123"/>
      <c r="AG53" s="124"/>
    </row>
    <row r="54" spans="1:33" ht="42.75" customHeight="1" x14ac:dyDescent="0.25">
      <c r="A54" s="40" t="s">
        <v>41</v>
      </c>
      <c r="B54" s="3" t="s">
        <v>55</v>
      </c>
      <c r="C54" s="101">
        <f>X54+AC54</f>
        <v>468</v>
      </c>
      <c r="D54" s="101"/>
      <c r="E54" s="101"/>
      <c r="F54" s="12"/>
      <c r="G54" s="21"/>
      <c r="H54" s="8"/>
      <c r="I54" s="8"/>
      <c r="J54" s="8"/>
      <c r="K54" s="30"/>
      <c r="L54" s="8"/>
      <c r="M54" s="8"/>
      <c r="N54" s="122"/>
      <c r="O54" s="123"/>
      <c r="P54" s="123"/>
      <c r="Q54" s="123"/>
      <c r="R54" s="124"/>
      <c r="S54" s="122"/>
      <c r="T54" s="123"/>
      <c r="U54" s="123"/>
      <c r="V54" s="123"/>
      <c r="W54" s="124"/>
      <c r="X54" s="122">
        <f>X43</f>
        <v>252</v>
      </c>
      <c r="Y54" s="123"/>
      <c r="Z54" s="123"/>
      <c r="AA54" s="123"/>
      <c r="AB54" s="124"/>
      <c r="AC54" s="122">
        <f>AC49</f>
        <v>216</v>
      </c>
      <c r="AD54" s="123"/>
      <c r="AE54" s="123"/>
      <c r="AF54" s="123"/>
      <c r="AG54" s="124"/>
    </row>
    <row r="55" spans="1:33" ht="57" x14ac:dyDescent="0.25">
      <c r="A55" s="25" t="s">
        <v>43</v>
      </c>
      <c r="B55" s="7" t="s">
        <v>42</v>
      </c>
      <c r="C55" s="106" t="s">
        <v>95</v>
      </c>
      <c r="D55" s="106"/>
      <c r="E55" s="106"/>
      <c r="F55" s="5">
        <v>36</v>
      </c>
      <c r="G55" s="22"/>
      <c r="H55" s="8"/>
      <c r="I55" s="8"/>
      <c r="J55" s="8"/>
      <c r="K55" s="30"/>
      <c r="L55" s="8"/>
      <c r="M55" s="8"/>
      <c r="N55" s="122"/>
      <c r="O55" s="123"/>
      <c r="P55" s="123"/>
      <c r="Q55" s="123"/>
      <c r="R55" s="124"/>
      <c r="S55" s="122"/>
      <c r="T55" s="123"/>
      <c r="U55" s="123"/>
      <c r="V55" s="123"/>
      <c r="W55" s="124"/>
      <c r="X55" s="122"/>
      <c r="Y55" s="123"/>
      <c r="Z55" s="123"/>
      <c r="AA55" s="123"/>
      <c r="AB55" s="124"/>
      <c r="AC55" s="119">
        <v>36</v>
      </c>
      <c r="AD55" s="120"/>
      <c r="AE55" s="120"/>
      <c r="AF55" s="120"/>
      <c r="AG55" s="121"/>
    </row>
    <row r="56" spans="1:33" ht="42.75" x14ac:dyDescent="0.25">
      <c r="A56" s="4"/>
      <c r="B56" s="7" t="s">
        <v>44</v>
      </c>
      <c r="C56" s="103" t="s">
        <v>56</v>
      </c>
      <c r="D56" s="104"/>
      <c r="E56" s="105"/>
      <c r="F56" s="13">
        <v>2952</v>
      </c>
      <c r="G56" s="22"/>
      <c r="H56" s="13"/>
      <c r="I56" s="13"/>
      <c r="J56" s="13"/>
      <c r="K56" s="31"/>
      <c r="L56" s="13"/>
      <c r="M56" s="13"/>
      <c r="N56" s="119">
        <f>N51</f>
        <v>612</v>
      </c>
      <c r="O56" s="120"/>
      <c r="P56" s="120"/>
      <c r="Q56" s="120"/>
      <c r="R56" s="121"/>
      <c r="S56" s="119">
        <f>S51</f>
        <v>864</v>
      </c>
      <c r="T56" s="120"/>
      <c r="U56" s="120"/>
      <c r="V56" s="120"/>
      <c r="W56" s="121"/>
      <c r="X56" s="119">
        <f>X51</f>
        <v>612</v>
      </c>
      <c r="Y56" s="120"/>
      <c r="Z56" s="120"/>
      <c r="AA56" s="120"/>
      <c r="AB56" s="121"/>
      <c r="AC56" s="119">
        <f>AC51+AC55</f>
        <v>864</v>
      </c>
      <c r="AD56" s="120"/>
      <c r="AE56" s="120"/>
      <c r="AF56" s="120"/>
      <c r="AG56" s="121"/>
    </row>
    <row r="57" spans="1:33" ht="14.25" customHeight="1" x14ac:dyDescent="0.25">
      <c r="A57" s="5" t="s">
        <v>124</v>
      </c>
      <c r="B57" s="107" t="s">
        <v>45</v>
      </c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8"/>
      <c r="P57" s="109"/>
      <c r="Q57" s="109"/>
      <c r="R57" s="110"/>
      <c r="S57" s="108">
        <v>2</v>
      </c>
      <c r="T57" s="109"/>
      <c r="U57" s="109"/>
      <c r="V57" s="109"/>
      <c r="W57" s="110"/>
      <c r="X57" s="108">
        <v>2</v>
      </c>
      <c r="Y57" s="109"/>
      <c r="Z57" s="109"/>
      <c r="AA57" s="109"/>
      <c r="AB57" s="110"/>
      <c r="AC57" s="108">
        <v>4</v>
      </c>
      <c r="AD57" s="109"/>
      <c r="AE57" s="109"/>
      <c r="AF57" s="109"/>
      <c r="AG57" s="110"/>
    </row>
    <row r="58" spans="1:33" ht="16.5" customHeight="1" x14ac:dyDescent="0.25">
      <c r="A58" s="5" t="s">
        <v>125</v>
      </c>
      <c r="B58" s="102" t="s">
        <v>46</v>
      </c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8"/>
      <c r="P58" s="109"/>
      <c r="Q58" s="109"/>
      <c r="R58" s="110"/>
      <c r="S58" s="108"/>
      <c r="T58" s="109"/>
      <c r="U58" s="109"/>
      <c r="V58" s="109"/>
      <c r="W58" s="110"/>
      <c r="X58" s="108">
        <v>1</v>
      </c>
      <c r="Y58" s="109"/>
      <c r="Z58" s="109"/>
      <c r="AA58" s="109"/>
      <c r="AB58" s="110"/>
      <c r="AC58" s="108">
        <v>1</v>
      </c>
      <c r="AD58" s="109"/>
      <c r="AE58" s="109"/>
      <c r="AF58" s="109"/>
      <c r="AG58" s="110"/>
    </row>
    <row r="59" spans="1:33" x14ac:dyDescent="0.25">
      <c r="A59" s="5" t="s">
        <v>48</v>
      </c>
      <c r="B59" s="102" t="s">
        <v>47</v>
      </c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8">
        <v>4</v>
      </c>
      <c r="P59" s="109"/>
      <c r="Q59" s="109"/>
      <c r="R59" s="110"/>
      <c r="S59" s="108">
        <v>6</v>
      </c>
      <c r="T59" s="109"/>
      <c r="U59" s="109"/>
      <c r="V59" s="109"/>
      <c r="W59" s="110"/>
      <c r="X59" s="108">
        <v>3</v>
      </c>
      <c r="Y59" s="109"/>
      <c r="Z59" s="109"/>
      <c r="AA59" s="109"/>
      <c r="AB59" s="110"/>
      <c r="AC59" s="108">
        <v>6</v>
      </c>
      <c r="AD59" s="109"/>
      <c r="AE59" s="109"/>
      <c r="AF59" s="109"/>
      <c r="AG59" s="110"/>
    </row>
    <row r="60" spans="1:33" ht="16.5" customHeight="1" x14ac:dyDescent="0.25">
      <c r="A60" s="5" t="s">
        <v>50</v>
      </c>
      <c r="B60" s="102" t="s">
        <v>49</v>
      </c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8"/>
      <c r="P60" s="109"/>
      <c r="Q60" s="109"/>
      <c r="R60" s="110"/>
      <c r="S60" s="108"/>
      <c r="T60" s="109"/>
      <c r="U60" s="109"/>
      <c r="V60" s="109"/>
      <c r="W60" s="110"/>
      <c r="X60" s="108"/>
      <c r="Y60" s="109"/>
      <c r="Z60" s="109"/>
      <c r="AA60" s="109"/>
      <c r="AB60" s="110"/>
      <c r="AC60" s="108"/>
      <c r="AD60" s="109"/>
      <c r="AE60" s="109"/>
      <c r="AF60" s="109"/>
      <c r="AG60" s="110"/>
    </row>
  </sheetData>
  <mergeCells count="98">
    <mergeCell ref="O58:R58"/>
    <mergeCell ref="O59:R59"/>
    <mergeCell ref="X52:AB52"/>
    <mergeCell ref="X53:AB53"/>
    <mergeCell ref="X54:AB54"/>
    <mergeCell ref="A1:AG1"/>
    <mergeCell ref="A2:AG2"/>
    <mergeCell ref="AC59:AG59"/>
    <mergeCell ref="AC60:AG60"/>
    <mergeCell ref="O60:R60"/>
    <mergeCell ref="S59:W59"/>
    <mergeCell ref="S58:W58"/>
    <mergeCell ref="S60:W60"/>
    <mergeCell ref="X58:AB58"/>
    <mergeCell ref="X60:AB60"/>
    <mergeCell ref="X59:AB59"/>
    <mergeCell ref="AC58:AG58"/>
    <mergeCell ref="O57:R57"/>
    <mergeCell ref="S57:W57"/>
    <mergeCell ref="X57:AB57"/>
    <mergeCell ref="AC57:AG57"/>
    <mergeCell ref="AC56:AG56"/>
    <mergeCell ref="N55:R55"/>
    <mergeCell ref="X55:AB55"/>
    <mergeCell ref="AC55:AG55"/>
    <mergeCell ref="S52:W52"/>
    <mergeCell ref="N52:R52"/>
    <mergeCell ref="S53:W53"/>
    <mergeCell ref="S54:W54"/>
    <mergeCell ref="N54:R54"/>
    <mergeCell ref="N53:R53"/>
    <mergeCell ref="N56:R56"/>
    <mergeCell ref="S56:W56"/>
    <mergeCell ref="S55:W55"/>
    <mergeCell ref="AC52:AG52"/>
    <mergeCell ref="AC53:AG53"/>
    <mergeCell ref="AC54:AG54"/>
    <mergeCell ref="Y8:Y11"/>
    <mergeCell ref="Z8:Z11"/>
    <mergeCell ref="AA8:AA11"/>
    <mergeCell ref="AB8:AB11"/>
    <mergeCell ref="X56:AB56"/>
    <mergeCell ref="N3:AG3"/>
    <mergeCell ref="N8:N11"/>
    <mergeCell ref="O8:O11"/>
    <mergeCell ref="P8:P11"/>
    <mergeCell ref="N5:W5"/>
    <mergeCell ref="N6:R6"/>
    <mergeCell ref="S6:W6"/>
    <mergeCell ref="N7:R7"/>
    <mergeCell ref="Q8:Q11"/>
    <mergeCell ref="R8:R11"/>
    <mergeCell ref="AD8:AD11"/>
    <mergeCell ref="AE8:AE11"/>
    <mergeCell ref="AF8:AF11"/>
    <mergeCell ref="AG8:AG11"/>
    <mergeCell ref="AC8:AC11"/>
    <mergeCell ref="X8:X11"/>
    <mergeCell ref="C51:E51"/>
    <mergeCell ref="C52:E52"/>
    <mergeCell ref="A3:A11"/>
    <mergeCell ref="B3:B11"/>
    <mergeCell ref="K6:K11"/>
    <mergeCell ref="C3:E3"/>
    <mergeCell ref="F3:M3"/>
    <mergeCell ref="J4:L4"/>
    <mergeCell ref="K5:L5"/>
    <mergeCell ref="J5:J11"/>
    <mergeCell ref="I4:I11"/>
    <mergeCell ref="H4:H11"/>
    <mergeCell ref="F4:F11"/>
    <mergeCell ref="E4:E11"/>
    <mergeCell ref="D4:D11"/>
    <mergeCell ref="C4:C11"/>
    <mergeCell ref="C53:E53"/>
    <mergeCell ref="C54:E54"/>
    <mergeCell ref="B59:N59"/>
    <mergeCell ref="B60:N60"/>
    <mergeCell ref="C56:E56"/>
    <mergeCell ref="C55:E55"/>
    <mergeCell ref="B57:N57"/>
    <mergeCell ref="B58:N58"/>
    <mergeCell ref="G4:G11"/>
    <mergeCell ref="V8:V11"/>
    <mergeCell ref="W8:W11"/>
    <mergeCell ref="S7:W7"/>
    <mergeCell ref="X4:AG4"/>
    <mergeCell ref="X5:AG5"/>
    <mergeCell ref="X6:AB6"/>
    <mergeCell ref="AC6:AG6"/>
    <mergeCell ref="X7:AB7"/>
    <mergeCell ref="AC7:AG7"/>
    <mergeCell ref="S8:S11"/>
    <mergeCell ref="T8:T11"/>
    <mergeCell ref="U8:U11"/>
    <mergeCell ref="N4:W4"/>
    <mergeCell ref="L6:L11"/>
    <mergeCell ref="M4:M11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2025-03-31T12:29:48Z</dcterms:modified>
</cp:coreProperties>
</file>